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A\Desktop\新しいフォルダー\"/>
    </mc:Choice>
  </mc:AlternateContent>
  <xr:revisionPtr revIDLastSave="0" documentId="13_ncr:1_{9B336AE3-2C38-4A47-A898-C17DC0B1EA9F}" xr6:coauthVersionLast="47" xr6:coauthVersionMax="47" xr10:uidLastSave="{00000000-0000-0000-0000-000000000000}"/>
  <bookViews>
    <workbookView showHorizontalScroll="0" xWindow="-120" yWindow="-120" windowWidth="29040" windowHeight="15840" activeTab="1" xr2:uid="{00000000-000D-0000-FFFF-FFFF00000000}"/>
  </bookViews>
  <sheets>
    <sheet name="記入例" sheetId="47" r:id="rId1"/>
    <sheet name="1" sheetId="36" r:id="rId2"/>
    <sheet name="2" sheetId="38" r:id="rId3"/>
    <sheet name="3" sheetId="40" r:id="rId4"/>
    <sheet name="4" sheetId="42" r:id="rId5"/>
    <sheet name="5" sheetId="43" r:id="rId6"/>
    <sheet name="6" sheetId="44" r:id="rId7"/>
    <sheet name="7" sheetId="45" r:id="rId8"/>
    <sheet name="8" sheetId="46" r:id="rId9"/>
    <sheet name="留保金請求" sheetId="51" r:id="rId10"/>
    <sheet name="手入力用" sheetId="48" r:id="rId11"/>
  </sheets>
  <definedNames>
    <definedName name="_xlnm.Print_Area" localSheetId="1">'1'!$A$1:$AC$34</definedName>
    <definedName name="_xlnm.Print_Area" localSheetId="2">'2'!$A$1:$AC$34</definedName>
    <definedName name="_xlnm.Print_Area" localSheetId="3">'3'!$A$1:$AC$34</definedName>
    <definedName name="_xlnm.Print_Area" localSheetId="4">'4'!$A$1:$AC$34</definedName>
    <definedName name="_xlnm.Print_Area" localSheetId="5">'5'!$A$1:$AC$34</definedName>
    <definedName name="_xlnm.Print_Area" localSheetId="6">'6'!$A$1:$AC$34</definedName>
    <definedName name="_xlnm.Print_Area" localSheetId="7">'7'!$A$1:$AC$34</definedName>
    <definedName name="_xlnm.Print_Area" localSheetId="8">'8'!$A$1:$AC$34</definedName>
    <definedName name="_xlnm.Print_Area" localSheetId="9">留保金請求!$A$1:$AC$34</definedName>
  </definedNames>
  <calcPr calcId="181029"/>
</workbook>
</file>

<file path=xl/calcChain.xml><?xml version="1.0" encoding="utf-8"?>
<calcChain xmlns="http://schemas.openxmlformats.org/spreadsheetml/2006/main">
  <c r="Q5" i="47" l="1"/>
  <c r="Q6" i="47" s="1"/>
  <c r="Q4" i="46"/>
  <c r="Q4" i="45"/>
  <c r="Q4" i="44"/>
  <c r="Q4" i="43"/>
  <c r="Q4" i="42"/>
  <c r="Q4" i="40"/>
  <c r="Q4" i="38"/>
  <c r="Q5" i="36"/>
  <c r="Q6" i="36" s="1"/>
  <c r="C19" i="36"/>
  <c r="Y6" i="40"/>
  <c r="Y6" i="42"/>
  <c r="Y6" i="43"/>
  <c r="Y6" i="44"/>
  <c r="Y6" i="45"/>
  <c r="Y6" i="46"/>
  <c r="Y6" i="51"/>
  <c r="Y6" i="38"/>
  <c r="X13" i="40"/>
  <c r="X13" i="42"/>
  <c r="X13" i="43"/>
  <c r="X13" i="44"/>
  <c r="X13" i="45"/>
  <c r="X13" i="46"/>
  <c r="X13" i="51"/>
  <c r="X13" i="38"/>
  <c r="X12" i="40"/>
  <c r="X12" i="42"/>
  <c r="X12" i="43"/>
  <c r="X12" i="44"/>
  <c r="X12" i="45"/>
  <c r="X12" i="46"/>
  <c r="X12" i="51"/>
  <c r="X12" i="38"/>
  <c r="Q14" i="40"/>
  <c r="Q14" i="42"/>
  <c r="Q14" i="43"/>
  <c r="Q14" i="44"/>
  <c r="Q14" i="45"/>
  <c r="Q14" i="46"/>
  <c r="Q14" i="51"/>
  <c r="Q14" i="38"/>
  <c r="Q13" i="40"/>
  <c r="Q13" i="42"/>
  <c r="Q13" i="43"/>
  <c r="Q13" i="44"/>
  <c r="Q13" i="45"/>
  <c r="Q13" i="46"/>
  <c r="Q13" i="51"/>
  <c r="Q13" i="38"/>
  <c r="Q12" i="40"/>
  <c r="Q12" i="42"/>
  <c r="Q12" i="43"/>
  <c r="Q12" i="44"/>
  <c r="Q12" i="45"/>
  <c r="Q12" i="46"/>
  <c r="Q12" i="51"/>
  <c r="Q12" i="38"/>
  <c r="Q11" i="40"/>
  <c r="Q11" i="42"/>
  <c r="Q11" i="43"/>
  <c r="Q11" i="44"/>
  <c r="Q11" i="45"/>
  <c r="Q11" i="46"/>
  <c r="Q11" i="51"/>
  <c r="Q11" i="38"/>
  <c r="X17" i="46"/>
  <c r="X17" i="51" s="1"/>
  <c r="U17" i="45"/>
  <c r="U17" i="51" s="1"/>
  <c r="R17" i="44"/>
  <c r="R17" i="51" s="1"/>
  <c r="O17" i="43"/>
  <c r="O17" i="51" s="1"/>
  <c r="L17" i="42"/>
  <c r="L17" i="51" s="1"/>
  <c r="I17" i="40"/>
  <c r="I17" i="51" s="1"/>
  <c r="F17" i="38"/>
  <c r="F17" i="44" s="1"/>
  <c r="X20" i="51"/>
  <c r="U22" i="51"/>
  <c r="U20" i="51"/>
  <c r="U20" i="46"/>
  <c r="R22" i="51"/>
  <c r="R20" i="51"/>
  <c r="R20" i="46"/>
  <c r="R20" i="45"/>
  <c r="O22" i="51"/>
  <c r="O20" i="51"/>
  <c r="O20" i="46"/>
  <c r="O20" i="45"/>
  <c r="O20" i="44"/>
  <c r="L20" i="44"/>
  <c r="L20" i="45"/>
  <c r="L20" i="46"/>
  <c r="L22" i="51"/>
  <c r="L20" i="51"/>
  <c r="L20" i="43"/>
  <c r="I20" i="43"/>
  <c r="I20" i="44"/>
  <c r="I20" i="45"/>
  <c r="I20" i="46"/>
  <c r="I22" i="51"/>
  <c r="I20" i="51"/>
  <c r="I20" i="42"/>
  <c r="F20" i="42"/>
  <c r="F20" i="43"/>
  <c r="F20" i="44"/>
  <c r="F20" i="45"/>
  <c r="F20" i="46"/>
  <c r="F22" i="51"/>
  <c r="F20" i="51"/>
  <c r="F20" i="40"/>
  <c r="C25" i="43"/>
  <c r="C20" i="43"/>
  <c r="C25" i="44"/>
  <c r="C20" i="44"/>
  <c r="C25" i="45"/>
  <c r="C20" i="45"/>
  <c r="C25" i="46"/>
  <c r="C20" i="46"/>
  <c r="C25" i="51"/>
  <c r="C22" i="51"/>
  <c r="C20" i="51"/>
  <c r="C25" i="42"/>
  <c r="C20" i="42"/>
  <c r="C25" i="40"/>
  <c r="C20" i="40"/>
  <c r="C13" i="51"/>
  <c r="C11" i="51"/>
  <c r="Q9" i="51"/>
  <c r="I9" i="51"/>
  <c r="Q8" i="51"/>
  <c r="L6" i="51"/>
  <c r="Q4" i="51"/>
  <c r="Q5" i="51" s="1"/>
  <c r="Q6" i="51" s="1"/>
  <c r="X18" i="46"/>
  <c r="X18" i="51" s="1"/>
  <c r="C20" i="38"/>
  <c r="C25" i="38"/>
  <c r="L6" i="40"/>
  <c r="L6" i="46"/>
  <c r="L6" i="45"/>
  <c r="L6" i="44"/>
  <c r="L6" i="43"/>
  <c r="L6" i="42"/>
  <c r="L6" i="38"/>
  <c r="C23" i="47"/>
  <c r="F4" i="47" s="1"/>
  <c r="C21" i="47"/>
  <c r="C19" i="47"/>
  <c r="C18" i="47"/>
  <c r="I9" i="38"/>
  <c r="C23" i="36"/>
  <c r="C24" i="36" s="1"/>
  <c r="F5" i="36" s="1"/>
  <c r="U18" i="45"/>
  <c r="U18" i="51" s="1"/>
  <c r="Q8" i="46"/>
  <c r="I9" i="46"/>
  <c r="Q9" i="46"/>
  <c r="C11" i="46"/>
  <c r="C13" i="46"/>
  <c r="C18" i="36"/>
  <c r="C18" i="43" s="1"/>
  <c r="F18" i="38"/>
  <c r="F18" i="46" s="1"/>
  <c r="I18" i="40"/>
  <c r="I18" i="44" s="1"/>
  <c r="L18" i="42"/>
  <c r="L18" i="45" s="1"/>
  <c r="O18" i="43"/>
  <c r="O18" i="51" s="1"/>
  <c r="R18" i="44"/>
  <c r="R18" i="46" s="1"/>
  <c r="C21" i="36"/>
  <c r="C21" i="38" s="1"/>
  <c r="Q8" i="45"/>
  <c r="I9" i="45"/>
  <c r="Q9" i="45"/>
  <c r="C11" i="45"/>
  <c r="C13" i="45"/>
  <c r="Q8" i="44"/>
  <c r="I9" i="44"/>
  <c r="Q9" i="44"/>
  <c r="C11" i="44"/>
  <c r="C13" i="44"/>
  <c r="Q8" i="43"/>
  <c r="I9" i="43"/>
  <c r="Q9" i="43"/>
  <c r="C11" i="43"/>
  <c r="C13" i="43"/>
  <c r="Q8" i="42"/>
  <c r="I9" i="42"/>
  <c r="Q9" i="42"/>
  <c r="C11" i="42"/>
  <c r="C13" i="42"/>
  <c r="Q8" i="40"/>
  <c r="I9" i="40"/>
  <c r="Q9" i="40"/>
  <c r="C11" i="40"/>
  <c r="C13" i="40"/>
  <c r="Q9" i="38"/>
  <c r="Q8" i="38"/>
  <c r="C13" i="38"/>
  <c r="C11" i="38"/>
  <c r="Q5" i="40" l="1"/>
  <c r="Q6" i="40" s="1"/>
  <c r="Q5" i="45"/>
  <c r="Q6" i="45" s="1"/>
  <c r="Q5" i="43"/>
  <c r="Q6" i="43" s="1"/>
  <c r="Q5" i="42"/>
  <c r="Q6" i="42" s="1"/>
  <c r="Q5" i="44"/>
  <c r="Q6" i="44" s="1"/>
  <c r="Q5" i="46"/>
  <c r="Q6" i="46" s="1"/>
  <c r="A7" i="36"/>
  <c r="O17" i="44"/>
  <c r="O17" i="45"/>
  <c r="O17" i="46"/>
  <c r="L17" i="44"/>
  <c r="L17" i="46"/>
  <c r="L17" i="45"/>
  <c r="C19" i="51"/>
  <c r="U17" i="46"/>
  <c r="R17" i="46"/>
  <c r="R17" i="45"/>
  <c r="I17" i="45"/>
  <c r="I17" i="46"/>
  <c r="F17" i="42"/>
  <c r="F17" i="45"/>
  <c r="F17" i="51"/>
  <c r="C18" i="40"/>
  <c r="R18" i="45"/>
  <c r="R18" i="51"/>
  <c r="L17" i="43"/>
  <c r="I17" i="44"/>
  <c r="I17" i="43"/>
  <c r="I17" i="42"/>
  <c r="AI4" i="42" s="1"/>
  <c r="F17" i="40"/>
  <c r="F17" i="46"/>
  <c r="F17" i="43"/>
  <c r="C18" i="45"/>
  <c r="U18" i="46"/>
  <c r="O18" i="45"/>
  <c r="O18" i="44"/>
  <c r="O18" i="46"/>
  <c r="L18" i="43"/>
  <c r="L18" i="44"/>
  <c r="L18" i="51"/>
  <c r="L18" i="46"/>
  <c r="C23" i="40"/>
  <c r="C21" i="42"/>
  <c r="C23" i="51"/>
  <c r="C24" i="51"/>
  <c r="C21" i="46"/>
  <c r="C24" i="45"/>
  <c r="C23" i="44"/>
  <c r="C18" i="38"/>
  <c r="C18" i="42"/>
  <c r="C24" i="42"/>
  <c r="C21" i="51"/>
  <c r="C18" i="46"/>
  <c r="C23" i="46"/>
  <c r="C18" i="44"/>
  <c r="C24" i="44"/>
  <c r="C21" i="43"/>
  <c r="C24" i="40"/>
  <c r="C23" i="42"/>
  <c r="C21" i="40"/>
  <c r="C18" i="51"/>
  <c r="C24" i="46"/>
  <c r="C21" i="45"/>
  <c r="C23" i="43"/>
  <c r="C23" i="45"/>
  <c r="C21" i="44"/>
  <c r="C24" i="43"/>
  <c r="I18" i="51"/>
  <c r="I18" i="43"/>
  <c r="I18" i="46"/>
  <c r="I18" i="45"/>
  <c r="I18" i="42"/>
  <c r="F18" i="45"/>
  <c r="F18" i="40"/>
  <c r="F18" i="44"/>
  <c r="F18" i="51"/>
  <c r="F18" i="43"/>
  <c r="F18" i="42"/>
  <c r="C26" i="36"/>
  <c r="C26" i="38" s="1"/>
  <c r="F25" i="38" s="1"/>
  <c r="C24" i="38"/>
  <c r="C23" i="38"/>
  <c r="C24" i="47"/>
  <c r="C26" i="47" s="1"/>
  <c r="C27" i="47" s="1"/>
  <c r="F6" i="47" s="1"/>
  <c r="F4" i="36"/>
  <c r="Q5" i="38" l="1"/>
  <c r="Q6" i="38" s="1"/>
  <c r="F21" i="38"/>
  <c r="F21" i="40" s="1"/>
  <c r="C19" i="38"/>
  <c r="F23" i="38"/>
  <c r="F23" i="45" s="1"/>
  <c r="F19" i="38"/>
  <c r="C26" i="44"/>
  <c r="C26" i="45"/>
  <c r="C26" i="51"/>
  <c r="C26" i="40"/>
  <c r="C26" i="46"/>
  <c r="C26" i="43"/>
  <c r="C26" i="42"/>
  <c r="C27" i="36"/>
  <c r="F5" i="47"/>
  <c r="C28" i="47"/>
  <c r="F3" i="47" s="1"/>
  <c r="F4" i="38"/>
  <c r="F21" i="45" l="1"/>
  <c r="F21" i="46"/>
  <c r="F21" i="44"/>
  <c r="F21" i="51"/>
  <c r="F21" i="42"/>
  <c r="F21" i="43"/>
  <c r="F24" i="38"/>
  <c r="F24" i="51" s="1"/>
  <c r="F23" i="42"/>
  <c r="F23" i="43"/>
  <c r="F23" i="51"/>
  <c r="F23" i="44"/>
  <c r="F23" i="40"/>
  <c r="F23" i="46"/>
  <c r="F19" i="42"/>
  <c r="F19" i="51"/>
  <c r="A7" i="38"/>
  <c r="F19" i="46"/>
  <c r="F19" i="45"/>
  <c r="F19" i="44"/>
  <c r="F19" i="43"/>
  <c r="F19" i="40"/>
  <c r="F25" i="42"/>
  <c r="F25" i="44"/>
  <c r="F25" i="46"/>
  <c r="F25" i="40"/>
  <c r="F25" i="43"/>
  <c r="F25" i="45"/>
  <c r="F25" i="51"/>
  <c r="C27" i="45"/>
  <c r="C27" i="43"/>
  <c r="C27" i="46"/>
  <c r="C27" i="44"/>
  <c r="C27" i="42"/>
  <c r="C27" i="51"/>
  <c r="C27" i="40"/>
  <c r="X22" i="51"/>
  <c r="F26" i="38"/>
  <c r="C28" i="36"/>
  <c r="C27" i="38"/>
  <c r="F5" i="38"/>
  <c r="F6" i="36"/>
  <c r="F24" i="46" l="1"/>
  <c r="F24" i="45"/>
  <c r="F24" i="42"/>
  <c r="F24" i="44"/>
  <c r="F24" i="43"/>
  <c r="F24" i="40"/>
  <c r="I23" i="40"/>
  <c r="I19" i="40"/>
  <c r="C19" i="40"/>
  <c r="I21" i="40"/>
  <c r="C28" i="43"/>
  <c r="C28" i="46"/>
  <c r="C28" i="44"/>
  <c r="C28" i="42"/>
  <c r="C28" i="45"/>
  <c r="C28" i="51"/>
  <c r="C28" i="40"/>
  <c r="F26" i="42"/>
  <c r="F26" i="44"/>
  <c r="F26" i="43"/>
  <c r="F26" i="45"/>
  <c r="F26" i="51"/>
  <c r="F26" i="46"/>
  <c r="F26" i="40"/>
  <c r="I25" i="40" s="1"/>
  <c r="F27" i="38"/>
  <c r="F28" i="38" s="1"/>
  <c r="F3" i="36"/>
  <c r="C28" i="38"/>
  <c r="I19" i="46" l="1"/>
  <c r="I19" i="44"/>
  <c r="I19" i="51"/>
  <c r="I19" i="43"/>
  <c r="I19" i="45"/>
  <c r="A7" i="40"/>
  <c r="I19" i="42"/>
  <c r="I21" i="44"/>
  <c r="I21" i="46"/>
  <c r="I21" i="51"/>
  <c r="I21" i="43"/>
  <c r="I21" i="42"/>
  <c r="I21" i="45"/>
  <c r="I23" i="43"/>
  <c r="F4" i="40"/>
  <c r="I24" i="40"/>
  <c r="I26" i="40" s="1"/>
  <c r="I23" i="51"/>
  <c r="I23" i="45"/>
  <c r="I23" i="44"/>
  <c r="I23" i="46"/>
  <c r="I23" i="42"/>
  <c r="L23" i="42"/>
  <c r="C19" i="42"/>
  <c r="L19" i="42"/>
  <c r="L21" i="42"/>
  <c r="F6" i="38"/>
  <c r="I25" i="44"/>
  <c r="I25" i="46"/>
  <c r="I25" i="42"/>
  <c r="I25" i="43"/>
  <c r="I25" i="45"/>
  <c r="I25" i="51"/>
  <c r="F28" i="45"/>
  <c r="F28" i="42"/>
  <c r="F28" i="44"/>
  <c r="F28" i="46"/>
  <c r="F28" i="40"/>
  <c r="F28" i="43"/>
  <c r="F28" i="51"/>
  <c r="F27" i="43"/>
  <c r="F27" i="45"/>
  <c r="F27" i="51"/>
  <c r="F27" i="42"/>
  <c r="F27" i="44"/>
  <c r="F27" i="46"/>
  <c r="F27" i="40"/>
  <c r="F3" i="38"/>
  <c r="A3" i="38" s="1"/>
  <c r="L21" i="46" l="1"/>
  <c r="L21" i="45"/>
  <c r="L21" i="51"/>
  <c r="L21" i="44"/>
  <c r="L21" i="43"/>
  <c r="L23" i="45"/>
  <c r="L23" i="44"/>
  <c r="L24" i="42"/>
  <c r="L23" i="43"/>
  <c r="F4" i="42"/>
  <c r="L23" i="46"/>
  <c r="L23" i="51"/>
  <c r="L26" i="42"/>
  <c r="I24" i="45"/>
  <c r="I24" i="43"/>
  <c r="I24" i="42"/>
  <c r="I24" i="51"/>
  <c r="I24" i="46"/>
  <c r="I24" i="44"/>
  <c r="F5" i="40"/>
  <c r="C19" i="43"/>
  <c r="O19" i="43"/>
  <c r="O21" i="43"/>
  <c r="O23" i="43"/>
  <c r="L19" i="43"/>
  <c r="A7" i="42"/>
  <c r="L19" i="46"/>
  <c r="L19" i="51"/>
  <c r="L19" i="44"/>
  <c r="L19" i="45"/>
  <c r="I26" i="43"/>
  <c r="I26" i="44"/>
  <c r="I26" i="42"/>
  <c r="L25" i="42" s="1"/>
  <c r="L25" i="44" s="1"/>
  <c r="I26" i="51"/>
  <c r="I26" i="45"/>
  <c r="I27" i="40"/>
  <c r="I28" i="40" s="1"/>
  <c r="I26" i="46"/>
  <c r="I28" i="43" l="1"/>
  <c r="I28" i="45"/>
  <c r="I28" i="44"/>
  <c r="I28" i="51"/>
  <c r="I28" i="42"/>
  <c r="I28" i="46"/>
  <c r="F3" i="40"/>
  <c r="A3" i="40" s="1"/>
  <c r="L25" i="45"/>
  <c r="L25" i="46"/>
  <c r="O21" i="46"/>
  <c r="O21" i="45"/>
  <c r="O21" i="44"/>
  <c r="O21" i="51"/>
  <c r="L24" i="45"/>
  <c r="F5" i="42"/>
  <c r="L24" i="46"/>
  <c r="L24" i="43"/>
  <c r="L24" i="51"/>
  <c r="L24" i="44"/>
  <c r="L25" i="43"/>
  <c r="R23" i="44"/>
  <c r="C19" i="44"/>
  <c r="R21" i="44"/>
  <c r="R19" i="44"/>
  <c r="I27" i="44"/>
  <c r="I27" i="43"/>
  <c r="I27" i="42"/>
  <c r="I27" i="51"/>
  <c r="F6" i="40"/>
  <c r="I27" i="46"/>
  <c r="I27" i="45"/>
  <c r="O19" i="51"/>
  <c r="O19" i="46"/>
  <c r="O19" i="45"/>
  <c r="O19" i="44"/>
  <c r="A7" i="43"/>
  <c r="L25" i="51"/>
  <c r="O23" i="46"/>
  <c r="O24" i="43"/>
  <c r="O26" i="43" s="1"/>
  <c r="F4" i="43"/>
  <c r="O23" i="44"/>
  <c r="O23" i="51"/>
  <c r="O23" i="45"/>
  <c r="L26" i="51"/>
  <c r="L26" i="43"/>
  <c r="L26" i="46"/>
  <c r="L26" i="45"/>
  <c r="L27" i="42"/>
  <c r="L28" i="42" s="1"/>
  <c r="L26" i="44"/>
  <c r="O26" i="45" l="1"/>
  <c r="O26" i="46"/>
  <c r="O26" i="44"/>
  <c r="O26" i="51"/>
  <c r="O27" i="43"/>
  <c r="O28" i="43" s="1"/>
  <c r="R21" i="51"/>
  <c r="R21" i="45"/>
  <c r="R21" i="46"/>
  <c r="U19" i="45"/>
  <c r="C19" i="45"/>
  <c r="U21" i="45"/>
  <c r="U23" i="45"/>
  <c r="R24" i="44"/>
  <c r="R23" i="45"/>
  <c r="R23" i="46"/>
  <c r="R23" i="51"/>
  <c r="F4" i="44"/>
  <c r="L27" i="43"/>
  <c r="F6" i="42"/>
  <c r="L27" i="45"/>
  <c r="L27" i="44"/>
  <c r="L27" i="51"/>
  <c r="L27" i="46"/>
  <c r="A7" i="44"/>
  <c r="R19" i="51"/>
  <c r="R19" i="46"/>
  <c r="R19" i="45"/>
  <c r="O25" i="43"/>
  <c r="L28" i="51"/>
  <c r="L28" i="45"/>
  <c r="L28" i="44"/>
  <c r="L28" i="43"/>
  <c r="L28" i="46"/>
  <c r="F3" i="42"/>
  <c r="A3" i="42" s="1"/>
  <c r="O24" i="45"/>
  <c r="F5" i="43"/>
  <c r="O24" i="46"/>
  <c r="O24" i="44"/>
  <c r="O24" i="51"/>
  <c r="O25" i="51" l="1"/>
  <c r="O25" i="44"/>
  <c r="R25" i="44" s="1"/>
  <c r="O25" i="45"/>
  <c r="O25" i="46"/>
  <c r="U24" i="45"/>
  <c r="U26" i="45" s="1"/>
  <c r="U23" i="46"/>
  <c r="U23" i="51"/>
  <c r="F4" i="45"/>
  <c r="X23" i="46"/>
  <c r="X21" i="46"/>
  <c r="X21" i="51" s="1"/>
  <c r="X19" i="46"/>
  <c r="C19" i="46"/>
  <c r="U21" i="51"/>
  <c r="U21" i="46"/>
  <c r="A7" i="45"/>
  <c r="U19" i="46"/>
  <c r="U19" i="51"/>
  <c r="O28" i="45"/>
  <c r="O28" i="46"/>
  <c r="O28" i="44"/>
  <c r="F3" i="43"/>
  <c r="A3" i="43" s="1"/>
  <c r="O28" i="51"/>
  <c r="R26" i="44"/>
  <c r="R24" i="45"/>
  <c r="R24" i="46"/>
  <c r="R24" i="51"/>
  <c r="F5" i="44"/>
  <c r="F6" i="43"/>
  <c r="O27" i="45"/>
  <c r="O27" i="46"/>
  <c r="O27" i="51"/>
  <c r="O27" i="44"/>
  <c r="R27" i="44" l="1"/>
  <c r="R26" i="51"/>
  <c r="R26" i="45"/>
  <c r="R26" i="46"/>
  <c r="F4" i="46"/>
  <c r="X24" i="46"/>
  <c r="X26" i="46" s="1"/>
  <c r="X23" i="51"/>
  <c r="U24" i="46"/>
  <c r="U24" i="51"/>
  <c r="F5" i="45"/>
  <c r="R25" i="46"/>
  <c r="R25" i="51"/>
  <c r="R25" i="45"/>
  <c r="A7" i="46"/>
  <c r="X19" i="51"/>
  <c r="AA22" i="51" s="1"/>
  <c r="AA23" i="51" s="1"/>
  <c r="AA26" i="51" s="1"/>
  <c r="U27" i="45"/>
  <c r="U26" i="46"/>
  <c r="U26" i="51"/>
  <c r="F4" i="51" l="1"/>
  <c r="F6" i="51" s="1"/>
  <c r="F3" i="51" s="1"/>
  <c r="A3" i="51" s="1"/>
  <c r="AA27" i="51"/>
  <c r="AA28" i="51" s="1"/>
  <c r="X24" i="51"/>
  <c r="F5" i="46"/>
  <c r="R28" i="44"/>
  <c r="R27" i="46"/>
  <c r="R27" i="51"/>
  <c r="R27" i="45"/>
  <c r="F6" i="44"/>
  <c r="U25" i="45"/>
  <c r="X26" i="51"/>
  <c r="AA25" i="51" s="1"/>
  <c r="X27" i="46"/>
  <c r="X28" i="46" s="1"/>
  <c r="U28" i="45"/>
  <c r="U27" i="46"/>
  <c r="F6" i="45"/>
  <c r="U27" i="51"/>
  <c r="F3" i="46" l="1"/>
  <c r="A3" i="46" s="1"/>
  <c r="X28" i="51"/>
  <c r="F6" i="46"/>
  <c r="X27" i="51"/>
  <c r="U28" i="46"/>
  <c r="U28" i="51"/>
  <c r="F3" i="45"/>
  <c r="A3" i="45" s="1"/>
  <c r="U25" i="51"/>
  <c r="U25" i="46"/>
  <c r="X25" i="46" s="1"/>
  <c r="X25" i="51" s="1"/>
  <c r="R28" i="45"/>
  <c r="F3" i="44"/>
  <c r="A3" i="44" s="1"/>
  <c r="R28" i="46"/>
  <c r="R28" i="51"/>
</calcChain>
</file>

<file path=xl/sharedStrings.xml><?xml version="1.0" encoding="utf-8"?>
<sst xmlns="http://schemas.openxmlformats.org/spreadsheetml/2006/main" count="570" uniqueCount="78">
  <si>
    <t>請求書【工事】</t>
  </si>
  <si>
    <t>東和冷機株式会社　　御中</t>
  </si>
  <si>
    <t>＜弊社使用欄＞</t>
  </si>
  <si>
    <t>消費税</t>
    <rPh sb="0" eb="3">
      <t>ショウヒゼイ</t>
    </rPh>
    <phoneticPr fontId="26"/>
  </si>
  <si>
    <t>支払金額</t>
    <rPh sb="0" eb="2">
      <t>シハライ</t>
    </rPh>
    <rPh sb="2" eb="4">
      <t>キンガク</t>
    </rPh>
    <phoneticPr fontId="26"/>
  </si>
  <si>
    <t>-</t>
    <phoneticPr fontId="26"/>
  </si>
  <si>
    <t>案件番号</t>
    <rPh sb="0" eb="2">
      <t>アンケン</t>
    </rPh>
    <rPh sb="2" eb="4">
      <t>バンゴウ</t>
    </rPh>
    <phoneticPr fontId="26"/>
  </si>
  <si>
    <t>所在地</t>
    <rPh sb="0" eb="3">
      <t>ショザイチ</t>
    </rPh>
    <phoneticPr fontId="26"/>
  </si>
  <si>
    <t>会社名</t>
    <rPh sb="0" eb="3">
      <t>カイシャメイ</t>
    </rPh>
    <phoneticPr fontId="26"/>
  </si>
  <si>
    <t>印</t>
    <rPh sb="0" eb="1">
      <t>イン</t>
    </rPh>
    <phoneticPr fontId="26"/>
  </si>
  <si>
    <t>工事名称</t>
    <rPh sb="0" eb="2">
      <t>コウジ</t>
    </rPh>
    <rPh sb="2" eb="4">
      <t>メイショウ</t>
    </rPh>
    <phoneticPr fontId="26"/>
  </si>
  <si>
    <t>金融機関</t>
    <rPh sb="0" eb="2">
      <t>キンユウ</t>
    </rPh>
    <rPh sb="2" eb="4">
      <t>キカン</t>
    </rPh>
    <phoneticPr fontId="26"/>
  </si>
  <si>
    <t>支店</t>
    <rPh sb="0" eb="2">
      <t>シテン</t>
    </rPh>
    <phoneticPr fontId="26"/>
  </si>
  <si>
    <t>工事種目</t>
    <rPh sb="0" eb="2">
      <t>コウジ</t>
    </rPh>
    <rPh sb="2" eb="4">
      <t>シュモク</t>
    </rPh>
    <phoneticPr fontId="26"/>
  </si>
  <si>
    <t>預金種別</t>
    <rPh sb="0" eb="2">
      <t>ヨキン</t>
    </rPh>
    <rPh sb="2" eb="4">
      <t>シュベツ</t>
    </rPh>
    <phoneticPr fontId="26"/>
  </si>
  <si>
    <t>請求回数</t>
    <rPh sb="0" eb="2">
      <t>セイキュウ</t>
    </rPh>
    <rPh sb="2" eb="4">
      <t>カイスウ</t>
    </rPh>
    <phoneticPr fontId="26"/>
  </si>
  <si>
    <t>出来高率</t>
    <rPh sb="0" eb="3">
      <t>デキダカ</t>
    </rPh>
    <rPh sb="3" eb="4">
      <t>リツ</t>
    </rPh>
    <phoneticPr fontId="26"/>
  </si>
  <si>
    <t>累計出来高</t>
    <rPh sb="0" eb="2">
      <t>ルイケイ</t>
    </rPh>
    <rPh sb="2" eb="5">
      <t>デキダカ</t>
    </rPh>
    <phoneticPr fontId="26"/>
  </si>
  <si>
    <t>累計留保金</t>
    <rPh sb="2" eb="5">
      <t>リュウホキン</t>
    </rPh>
    <phoneticPr fontId="26"/>
  </si>
  <si>
    <t>留保金解除</t>
    <rPh sb="0" eb="3">
      <t>リュウホキン</t>
    </rPh>
    <rPh sb="3" eb="5">
      <t>カイジョ</t>
    </rPh>
    <phoneticPr fontId="26"/>
  </si>
  <si>
    <t>今回請求額</t>
    <rPh sb="0" eb="2">
      <t>コンカイ</t>
    </rPh>
    <rPh sb="2" eb="4">
      <t>セイキュウ</t>
    </rPh>
    <rPh sb="4" eb="5">
      <t>ガク</t>
    </rPh>
    <phoneticPr fontId="26"/>
  </si>
  <si>
    <t>今回留保金</t>
    <rPh sb="2" eb="5">
      <t>リュウホキン</t>
    </rPh>
    <phoneticPr fontId="26"/>
  </si>
  <si>
    <t>既払請求額</t>
    <rPh sb="0" eb="1">
      <t>スデ</t>
    </rPh>
    <rPh sb="1" eb="2">
      <t>ハラ</t>
    </rPh>
    <rPh sb="2" eb="4">
      <t>セイキュウ</t>
    </rPh>
    <rPh sb="4" eb="5">
      <t>ガク</t>
    </rPh>
    <phoneticPr fontId="26"/>
  </si>
  <si>
    <t>今回支払額</t>
    <rPh sb="0" eb="2">
      <t>コンカイ</t>
    </rPh>
    <rPh sb="2" eb="4">
      <t>シハライ</t>
    </rPh>
    <rPh sb="4" eb="5">
      <t>ガク</t>
    </rPh>
    <phoneticPr fontId="26"/>
  </si>
  <si>
    <t>業務部</t>
    <rPh sb="0" eb="2">
      <t>ギョウム</t>
    </rPh>
    <rPh sb="2" eb="3">
      <t>ブ</t>
    </rPh>
    <phoneticPr fontId="26"/>
  </si>
  <si>
    <t>部長</t>
    <rPh sb="0" eb="2">
      <t>ブチョウ</t>
    </rPh>
    <phoneticPr fontId="26"/>
  </si>
  <si>
    <t>課長</t>
    <rPh sb="0" eb="2">
      <t>カチョウ</t>
    </rPh>
    <phoneticPr fontId="26"/>
  </si>
  <si>
    <t>担当者</t>
    <rPh sb="0" eb="3">
      <t>タントウシャ</t>
    </rPh>
    <phoneticPr fontId="26"/>
  </si>
  <si>
    <t>▽振込先情報▽</t>
    <rPh sb="1" eb="4">
      <t>フリコミサキ</t>
    </rPh>
    <rPh sb="4" eb="6">
      <t>ジョウホウ</t>
    </rPh>
    <phoneticPr fontId="4"/>
  </si>
  <si>
    <t>預金番号</t>
    <rPh sb="0" eb="2">
      <t>ヨキン</t>
    </rPh>
    <rPh sb="2" eb="4">
      <t>バンゴウ</t>
    </rPh>
    <phoneticPr fontId="26"/>
  </si>
  <si>
    <t>今回請求:</t>
    <rPh sb="0" eb="2">
      <t>コンカイ</t>
    </rPh>
    <rPh sb="2" eb="4">
      <t>セイキュウ</t>
    </rPh>
    <phoneticPr fontId="4"/>
  </si>
  <si>
    <t>内留保金:</t>
    <rPh sb="0" eb="1">
      <t>ウチ</t>
    </rPh>
    <rPh sb="1" eb="4">
      <t>リュウホキン</t>
    </rPh>
    <phoneticPr fontId="4"/>
  </si>
  <si>
    <t>消 費 税:</t>
    <rPh sb="0" eb="1">
      <t>ショウ</t>
    </rPh>
    <rPh sb="2" eb="3">
      <t>ヒ</t>
    </rPh>
    <rPh sb="4" eb="5">
      <t>ゼイ</t>
    </rPh>
    <phoneticPr fontId="4"/>
  </si>
  <si>
    <t>第　１　回</t>
    <rPh sb="0" eb="1">
      <t>ダイ</t>
    </rPh>
    <rPh sb="4" eb="5">
      <t>カイ</t>
    </rPh>
    <phoneticPr fontId="26"/>
  </si>
  <si>
    <t>第　２　回</t>
    <rPh sb="0" eb="1">
      <t>ダイ</t>
    </rPh>
    <rPh sb="4" eb="5">
      <t>カイ</t>
    </rPh>
    <phoneticPr fontId="26"/>
  </si>
  <si>
    <t>第　３　回</t>
    <rPh sb="0" eb="1">
      <t>ダイ</t>
    </rPh>
    <rPh sb="4" eb="5">
      <t>カイ</t>
    </rPh>
    <phoneticPr fontId="26"/>
  </si>
  <si>
    <t>第　４　回</t>
    <rPh sb="0" eb="1">
      <t>ダイ</t>
    </rPh>
    <rPh sb="4" eb="5">
      <t>カイ</t>
    </rPh>
    <phoneticPr fontId="26"/>
  </si>
  <si>
    <t>第　５　回</t>
    <rPh sb="0" eb="1">
      <t>ダイ</t>
    </rPh>
    <rPh sb="4" eb="5">
      <t>カイ</t>
    </rPh>
    <phoneticPr fontId="26"/>
  </si>
  <si>
    <t>第　６　回</t>
    <rPh sb="0" eb="1">
      <t>ダイ</t>
    </rPh>
    <rPh sb="4" eb="5">
      <t>カイ</t>
    </rPh>
    <phoneticPr fontId="26"/>
  </si>
  <si>
    <t>※本件に係わる契約は別途提出される注文請書によって成立する。</t>
    <phoneticPr fontId="26"/>
  </si>
  <si>
    <t>名義(カナ)</t>
    <rPh sb="0" eb="2">
      <t>メイギ</t>
    </rPh>
    <phoneticPr fontId="26"/>
  </si>
  <si>
    <t>ＴＥＬ</t>
    <phoneticPr fontId="26"/>
  </si>
  <si>
    <t>消 費 税</t>
    <rPh sb="0" eb="1">
      <t>ショウ</t>
    </rPh>
    <rPh sb="2" eb="3">
      <t>ヒ</t>
    </rPh>
    <rPh sb="4" eb="5">
      <t>ゼイ</t>
    </rPh>
    <phoneticPr fontId="26"/>
  </si>
  <si>
    <t>税 込 額</t>
    <rPh sb="0" eb="1">
      <t>ゼイ</t>
    </rPh>
    <rPh sb="2" eb="3">
      <t>コ</t>
    </rPh>
    <rPh sb="4" eb="5">
      <t>ガク</t>
    </rPh>
    <phoneticPr fontId="26"/>
  </si>
  <si>
    <t>税　　率</t>
    <rPh sb="0" eb="1">
      <t>ゼイ</t>
    </rPh>
    <rPh sb="3" eb="4">
      <t>リツ</t>
    </rPh>
    <phoneticPr fontId="26"/>
  </si>
  <si>
    <t>支払額合計</t>
    <rPh sb="0" eb="2">
      <t>シハライ</t>
    </rPh>
    <rPh sb="2" eb="3">
      <t>ガク</t>
    </rPh>
    <rPh sb="3" eb="5">
      <t>ゴウケイ</t>
    </rPh>
    <phoneticPr fontId="26"/>
  </si>
  <si>
    <t>-</t>
    <phoneticPr fontId="26"/>
  </si>
  <si>
    <t>-</t>
    <phoneticPr fontId="26"/>
  </si>
  <si>
    <t>ＴＥＬ</t>
    <phoneticPr fontId="26"/>
  </si>
  <si>
    <t>※本件に係わる契約は別途提出される注文請書によって成立する。</t>
    <phoneticPr fontId="26"/>
  </si>
  <si>
    <t>※本件に係わる契約は別途提出される注文請書によって成立する。</t>
    <phoneticPr fontId="26"/>
  </si>
  <si>
    <t>※本件に係わる契約は別途提出される注文請書によって成立する。</t>
    <phoneticPr fontId="26"/>
  </si>
  <si>
    <t>※本件に係わる契約は別途提出される注文請書によって成立する。</t>
    <phoneticPr fontId="26"/>
  </si>
  <si>
    <t>請求書【工事】</t>
    <phoneticPr fontId="4"/>
  </si>
  <si>
    <t>請求書【工事】</t>
    <phoneticPr fontId="4"/>
  </si>
  <si>
    <t>※本件に係わる契約は別途提出される注文請書によって成立する。</t>
    <phoneticPr fontId="26"/>
  </si>
  <si>
    <t>※本件に係わる契約は別途提出される注文請書によって成立する。</t>
    <phoneticPr fontId="26"/>
  </si>
  <si>
    <t>第　７　回</t>
    <rPh sb="0" eb="1">
      <t>ダイ</t>
    </rPh>
    <rPh sb="4" eb="5">
      <t>カイ</t>
    </rPh>
    <phoneticPr fontId="26"/>
  </si>
  <si>
    <t>※本件に係わる契約は別途提出される注文請書によって成立する。</t>
    <phoneticPr fontId="26"/>
  </si>
  <si>
    <t>第　８　回</t>
    <rPh sb="0" eb="1">
      <t>ダイ</t>
    </rPh>
    <rPh sb="4" eb="5">
      <t>カイ</t>
    </rPh>
    <phoneticPr fontId="26"/>
  </si>
  <si>
    <t>口座番号</t>
    <rPh sb="0" eb="2">
      <t>コウザ</t>
    </rPh>
    <rPh sb="2" eb="4">
      <t>バンゴウ</t>
    </rPh>
    <phoneticPr fontId="26"/>
  </si>
  <si>
    <t>契約金額</t>
  </si>
  <si>
    <t>税　率</t>
    <rPh sb="0" eb="1">
      <t>ゼイ</t>
    </rPh>
    <rPh sb="2" eb="3">
      <t>リツ</t>
    </rPh>
    <phoneticPr fontId="26"/>
  </si>
  <si>
    <t>留保金請求</t>
    <rPh sb="0" eb="3">
      <t>リュウホキン</t>
    </rPh>
    <rPh sb="3" eb="5">
      <t>セイキュウ</t>
    </rPh>
    <phoneticPr fontId="26"/>
  </si>
  <si>
    <t>留保金請求</t>
    <rPh sb="0" eb="3">
      <t>リュウホキン</t>
    </rPh>
    <rPh sb="3" eb="5">
      <t>セイキュウ</t>
    </rPh>
    <phoneticPr fontId="4"/>
  </si>
  <si>
    <t>登録番号</t>
    <rPh sb="0" eb="2">
      <t>トウロク</t>
    </rPh>
    <rPh sb="2" eb="4">
      <t>バンゴウ</t>
    </rPh>
    <phoneticPr fontId="26"/>
  </si>
  <si>
    <t>日付</t>
    <rPh sb="0" eb="2">
      <t>ヒヅケ</t>
    </rPh>
    <phoneticPr fontId="26"/>
  </si>
  <si>
    <t>請求日</t>
    <rPh sb="0" eb="2">
      <t>セイキュウ</t>
    </rPh>
    <rPh sb="2" eb="3">
      <t>ビ</t>
    </rPh>
    <phoneticPr fontId="26"/>
  </si>
  <si>
    <t>○×店舗新築工事</t>
    <rPh sb="2" eb="4">
      <t>テンポ</t>
    </rPh>
    <rPh sb="4" eb="6">
      <t>シンチク</t>
    </rPh>
    <rPh sb="6" eb="8">
      <t>コウジ</t>
    </rPh>
    <phoneticPr fontId="26"/>
  </si>
  <si>
    <t>△△系統配管工事</t>
    <rPh sb="2" eb="4">
      <t>ケイトウ</t>
    </rPh>
    <rPh sb="4" eb="6">
      <t>ハイカン</t>
    </rPh>
    <rPh sb="6" eb="8">
      <t>コウジ</t>
    </rPh>
    <phoneticPr fontId="26"/>
  </si>
  <si>
    <t>和歌山県和歌山市ＸＸＸＸＸ</t>
    <rPh sb="0" eb="3">
      <t>ワカヤマ</t>
    </rPh>
    <rPh sb="3" eb="4">
      <t>ケン</t>
    </rPh>
    <rPh sb="4" eb="8">
      <t>ワカヤマシ</t>
    </rPh>
    <phoneticPr fontId="26"/>
  </si>
  <si>
    <t>株式会社トーワ</t>
    <rPh sb="0" eb="4">
      <t>カブシキガイシャ</t>
    </rPh>
    <phoneticPr fontId="26"/>
  </si>
  <si>
    <t>073-424-XXXX</t>
    <phoneticPr fontId="26"/>
  </si>
  <si>
    <t>○×銀行</t>
    <rPh sb="2" eb="4">
      <t>ギンコウ</t>
    </rPh>
    <phoneticPr fontId="26"/>
  </si>
  <si>
    <t>普通</t>
    <rPh sb="0" eb="2">
      <t>フツウ</t>
    </rPh>
    <phoneticPr fontId="26"/>
  </si>
  <si>
    <t>△△支店</t>
    <rPh sb="2" eb="4">
      <t>シテン</t>
    </rPh>
    <phoneticPr fontId="26"/>
  </si>
  <si>
    <t>1234567</t>
    <phoneticPr fontId="26"/>
  </si>
  <si>
    <t>カ）トーワ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</si>
</sst>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yyyy/mm/dd"/>
    <numFmt numFmtId="177" formatCode="&quot;¥&quot;\ #,###,###"/>
    <numFmt numFmtId="178" formatCode="#,##0_ ;[Red]\-#,##0\ "/>
    <numFmt numFmtId="179" formatCode="#,###,###"/>
    <numFmt numFmtId="180" formatCode="yyyy&quot;年&quot;m&quot;月&quot;d&quot;日&quot;;@"/>
    <numFmt numFmtId="181" formatCode="[$-F800]dddd\,\ mmmm\ dd\,\ yyyy"/>
  </numFmts>
  <fonts count="48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b/>
      <sz val="18"/>
      <name val="ＭＳ 明朝"/>
      <family val="1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b/>
      <sz val="18"/>
      <color indexed="54"/>
      <name val="游ゴシック Light"/>
      <family val="3"/>
      <charset val="128"/>
    </font>
    <font>
      <b/>
      <sz val="11"/>
      <color indexed="9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1"/>
      <color indexed="52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b/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游ゴシック"/>
      <family val="3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b/>
      <sz val="11"/>
      <color indexed="10"/>
      <name val="ＭＳ Ｐ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2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6" fillId="0" borderId="0">
      <alignment vertical="center"/>
    </xf>
    <xf numFmtId="0" fontId="22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4" fillId="0" borderId="0" xfId="43" applyFont="1" applyAlignment="1">
      <alignment vertical="center" shrinkToFit="1"/>
    </xf>
    <xf numFmtId="0" fontId="24" fillId="0" borderId="0" xfId="43" applyFont="1" applyAlignment="1">
      <alignment horizontal="center" vertical="center" shrinkToFit="1"/>
    </xf>
    <xf numFmtId="0" fontId="6" fillId="0" borderId="0" xfId="43">
      <alignment vertical="center"/>
    </xf>
    <xf numFmtId="49" fontId="24" fillId="0" borderId="0" xfId="43" applyNumberFormat="1" applyFont="1" applyAlignment="1">
      <alignment horizontal="right" vertical="center" shrinkToFit="1"/>
    </xf>
    <xf numFmtId="0" fontId="24" fillId="0" borderId="0" xfId="43" applyFont="1" applyAlignment="1">
      <alignment horizontal="right" vertical="center" shrinkToFit="1"/>
    </xf>
    <xf numFmtId="6" fontId="27" fillId="0" borderId="0" xfId="41" applyFont="1" applyAlignment="1">
      <alignment horizontal="right" vertical="center" shrinkToFit="1"/>
    </xf>
    <xf numFmtId="0" fontId="25" fillId="0" borderId="0" xfId="43" applyFont="1" applyAlignment="1">
      <alignment horizontal="left" vertical="center" shrinkToFit="1"/>
    </xf>
    <xf numFmtId="0" fontId="25" fillId="0" borderId="10" xfId="43" applyFont="1" applyBorder="1" applyAlignment="1">
      <alignment horizontal="center" vertical="center" shrinkToFit="1"/>
    </xf>
    <xf numFmtId="49" fontId="24" fillId="0" borderId="10" xfId="43" applyNumberFormat="1" applyFont="1" applyBorder="1" applyAlignment="1">
      <alignment horizontal="right" vertical="center" shrinkToFit="1"/>
    </xf>
    <xf numFmtId="49" fontId="34" fillId="0" borderId="11" xfId="43" applyNumberFormat="1" applyFont="1" applyBorder="1" applyAlignment="1">
      <alignment horizontal="right" vertical="center" shrinkToFit="1"/>
    </xf>
    <xf numFmtId="0" fontId="34" fillId="0" borderId="11" xfId="43" applyFont="1" applyBorder="1" applyAlignment="1">
      <alignment vertical="center" shrinkToFit="1"/>
    </xf>
    <xf numFmtId="0" fontId="34" fillId="0" borderId="12" xfId="43" applyFont="1" applyBorder="1" applyAlignment="1">
      <alignment vertical="center" shrinkToFit="1"/>
    </xf>
    <xf numFmtId="0" fontId="34" fillId="0" borderId="0" xfId="43" applyFont="1" applyAlignment="1">
      <alignment horizontal="center" vertical="center" shrinkToFit="1"/>
    </xf>
    <xf numFmtId="49" fontId="34" fillId="0" borderId="0" xfId="43" applyNumberFormat="1" applyFont="1" applyAlignment="1">
      <alignment horizontal="right" vertical="center" shrinkToFit="1"/>
    </xf>
    <xf numFmtId="0" fontId="34" fillId="0" borderId="0" xfId="43" applyFont="1" applyAlignment="1">
      <alignment vertical="center" shrinkToFit="1"/>
    </xf>
    <xf numFmtId="0" fontId="24" fillId="0" borderId="13" xfId="43" applyFont="1" applyBorder="1" applyAlignment="1">
      <alignment vertical="center" shrinkToFit="1"/>
    </xf>
    <xf numFmtId="0" fontId="25" fillId="0" borderId="13" xfId="43" applyFont="1" applyBorder="1" applyAlignment="1">
      <alignment vertical="center" shrinkToFit="1"/>
    </xf>
    <xf numFmtId="0" fontId="24" fillId="0" borderId="13" xfId="43" applyFont="1" applyBorder="1" applyAlignment="1">
      <alignment horizontal="center" vertical="center" shrinkToFit="1"/>
    </xf>
    <xf numFmtId="6" fontId="23" fillId="0" borderId="14" xfId="41" applyFont="1" applyBorder="1" applyAlignment="1">
      <alignment vertical="center" shrinkToFit="1"/>
    </xf>
    <xf numFmtId="6" fontId="23" fillId="0" borderId="15" xfId="41" applyFont="1" applyBorder="1" applyAlignment="1">
      <alignment vertical="center" shrinkToFit="1"/>
    </xf>
    <xf numFmtId="6" fontId="23" fillId="0" borderId="16" xfId="41" applyFont="1" applyBorder="1" applyAlignment="1">
      <alignment vertical="center" shrinkToFit="1"/>
    </xf>
    <xf numFmtId="0" fontId="28" fillId="0" borderId="13" xfId="43" applyFont="1" applyBorder="1" applyAlignment="1">
      <alignment vertical="center" shrinkToFit="1"/>
    </xf>
    <xf numFmtId="0" fontId="38" fillId="0" borderId="13" xfId="43" applyFont="1" applyBorder="1" applyAlignment="1">
      <alignment horizontal="center" vertical="center" shrinkToFit="1"/>
    </xf>
    <xf numFmtId="0" fontId="38" fillId="0" borderId="13" xfId="43" applyFont="1" applyBorder="1" applyAlignment="1">
      <alignment vertical="center" shrinkToFit="1"/>
    </xf>
    <xf numFmtId="0" fontId="38" fillId="0" borderId="0" xfId="43" applyFont="1" applyAlignment="1">
      <alignment vertical="center" shrinkToFit="1"/>
    </xf>
    <xf numFmtId="0" fontId="1" fillId="0" borderId="0" xfId="0" applyFont="1">
      <alignment vertical="center"/>
    </xf>
    <xf numFmtId="0" fontId="39" fillId="0" borderId="0" xfId="0" applyFont="1">
      <alignment vertical="center"/>
    </xf>
    <xf numFmtId="0" fontId="29" fillId="0" borderId="0" xfId="43" applyFont="1" applyAlignment="1">
      <alignment horizontal="center" vertical="center" shrinkToFit="1"/>
    </xf>
    <xf numFmtId="0" fontId="29" fillId="0" borderId="0" xfId="43" applyFont="1" applyAlignment="1">
      <alignment horizontal="left" vertical="center" wrapText="1"/>
    </xf>
    <xf numFmtId="0" fontId="33" fillId="0" borderId="0" xfId="43" applyFont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41" fillId="0" borderId="20" xfId="43" applyFont="1" applyBorder="1" applyAlignment="1" applyProtection="1">
      <alignment vertical="center" shrinkToFit="1"/>
      <protection locked="0"/>
    </xf>
    <xf numFmtId="0" fontId="41" fillId="0" borderId="13" xfId="43" applyFont="1" applyBorder="1" applyAlignment="1" applyProtection="1">
      <alignment vertical="center" shrinkToFit="1"/>
      <protection locked="0"/>
    </xf>
    <xf numFmtId="9" fontId="44" fillId="0" borderId="0" xfId="43" applyNumberFormat="1" applyFont="1" applyAlignment="1" applyProtection="1">
      <alignment horizontal="center" vertical="center" shrinkToFit="1"/>
      <protection locked="0"/>
    </xf>
    <xf numFmtId="0" fontId="35" fillId="0" borderId="0" xfId="43" applyFont="1" applyAlignment="1">
      <alignment vertical="center" shrinkToFit="1"/>
    </xf>
    <xf numFmtId="0" fontId="35" fillId="0" borderId="74" xfId="43" applyFont="1" applyBorder="1" applyAlignment="1">
      <alignment vertical="center" shrinkToFit="1"/>
    </xf>
    <xf numFmtId="0" fontId="34" fillId="0" borderId="74" xfId="43" applyFont="1" applyBorder="1" applyAlignment="1">
      <alignment vertical="center" shrinkToFit="1"/>
    </xf>
    <xf numFmtId="9" fontId="32" fillId="0" borderId="0" xfId="43" applyNumberFormat="1" applyFont="1" applyAlignment="1">
      <alignment vertical="center" shrinkToFit="1"/>
    </xf>
    <xf numFmtId="0" fontId="38" fillId="0" borderId="0" xfId="43" applyFont="1" applyAlignment="1">
      <alignment horizontal="center" vertical="center" shrinkToFit="1"/>
    </xf>
    <xf numFmtId="49" fontId="24" fillId="0" borderId="88" xfId="43" applyNumberFormat="1" applyFont="1" applyBorder="1" applyAlignment="1">
      <alignment horizontal="right" vertical="center" shrinkToFit="1"/>
    </xf>
    <xf numFmtId="0" fontId="43" fillId="0" borderId="0" xfId="0" applyFont="1" applyAlignment="1"/>
    <xf numFmtId="0" fontId="35" fillId="0" borderId="25" xfId="43" applyFont="1" applyBorder="1" applyAlignment="1">
      <alignment horizontal="center" vertical="center" shrinkToFit="1"/>
    </xf>
    <xf numFmtId="0" fontId="34" fillId="0" borderId="30" xfId="43" applyFont="1" applyBorder="1" applyAlignment="1">
      <alignment horizontal="center" vertical="center" shrinkToFit="1"/>
    </xf>
    <xf numFmtId="0" fontId="34" fillId="0" borderId="75" xfId="43" applyFont="1" applyBorder="1" applyAlignment="1">
      <alignment horizontal="center" vertical="center" shrinkToFit="1"/>
    </xf>
    <xf numFmtId="0" fontId="34" fillId="0" borderId="71" xfId="43" applyFont="1" applyBorder="1" applyAlignment="1">
      <alignment horizontal="center" vertical="center" shrinkToFit="1"/>
    </xf>
    <xf numFmtId="0" fontId="34" fillId="0" borderId="19" xfId="43" applyFont="1" applyBorder="1" applyAlignment="1">
      <alignment horizontal="center" vertical="center" shrinkToFit="1"/>
    </xf>
    <xf numFmtId="0" fontId="34" fillId="0" borderId="31" xfId="43" applyFont="1" applyBorder="1" applyAlignment="1">
      <alignment horizontal="center" vertical="center" shrinkToFit="1"/>
    </xf>
    <xf numFmtId="0" fontId="34" fillId="0" borderId="78" xfId="43" applyFont="1" applyBorder="1" applyAlignment="1">
      <alignment horizontal="center" vertical="center" shrinkToFit="1"/>
    </xf>
    <xf numFmtId="0" fontId="34" fillId="0" borderId="74" xfId="43" applyFont="1" applyBorder="1" applyAlignment="1">
      <alignment horizontal="center" vertical="center" shrinkToFit="1"/>
    </xf>
    <xf numFmtId="0" fontId="34" fillId="0" borderId="26" xfId="43" applyFont="1" applyBorder="1" applyAlignment="1">
      <alignment horizontal="center" vertical="center" shrinkToFit="1"/>
    </xf>
    <xf numFmtId="0" fontId="34" fillId="0" borderId="32" xfId="43" applyFont="1" applyBorder="1" applyAlignment="1">
      <alignment horizontal="center" vertical="center" shrinkToFit="1"/>
    </xf>
    <xf numFmtId="9" fontId="32" fillId="0" borderId="25" xfId="43" applyNumberFormat="1" applyFont="1" applyBorder="1" applyAlignment="1">
      <alignment horizontal="center" vertical="center" shrinkToFit="1"/>
    </xf>
    <xf numFmtId="0" fontId="33" fillId="18" borderId="79" xfId="43" applyFont="1" applyFill="1" applyBorder="1" applyAlignment="1">
      <alignment horizontal="center" vertical="center" shrinkToFit="1"/>
    </xf>
    <xf numFmtId="0" fontId="33" fillId="18" borderId="80" xfId="43" applyFont="1" applyFill="1" applyBorder="1" applyAlignment="1">
      <alignment horizontal="center" vertical="center" shrinkToFit="1"/>
    </xf>
    <xf numFmtId="0" fontId="2" fillId="19" borderId="79" xfId="0" applyFont="1" applyFill="1" applyBorder="1" applyAlignment="1">
      <alignment horizontal="center" vertical="center"/>
    </xf>
    <xf numFmtId="0" fontId="2" fillId="19" borderId="61" xfId="0" applyFont="1" applyFill="1" applyBorder="1" applyAlignment="1">
      <alignment horizontal="center" vertical="center"/>
    </xf>
    <xf numFmtId="0" fontId="2" fillId="19" borderId="64" xfId="0" applyFont="1" applyFill="1" applyBorder="1" applyAlignment="1">
      <alignment horizontal="center" vertical="center"/>
    </xf>
    <xf numFmtId="49" fontId="29" fillId="19" borderId="79" xfId="43" applyNumberFormat="1" applyFont="1" applyFill="1" applyBorder="1" applyAlignment="1">
      <alignment horizontal="center" vertical="center" shrinkToFit="1"/>
    </xf>
    <xf numFmtId="49" fontId="29" fillId="19" borderId="61" xfId="43" applyNumberFormat="1" applyFont="1" applyFill="1" applyBorder="1" applyAlignment="1">
      <alignment horizontal="center" vertical="center" shrinkToFit="1"/>
    </xf>
    <xf numFmtId="49" fontId="29" fillId="19" borderId="64" xfId="43" applyNumberFormat="1" applyFont="1" applyFill="1" applyBorder="1" applyAlignment="1">
      <alignment horizontal="center" vertical="center" shrinkToFit="1"/>
    </xf>
    <xf numFmtId="0" fontId="33" fillId="18" borderId="28" xfId="43" applyFont="1" applyFill="1" applyBorder="1" applyAlignment="1">
      <alignment horizontal="center" vertical="center" shrinkToFit="1"/>
    </xf>
    <xf numFmtId="0" fontId="33" fillId="18" borderId="59" xfId="43" applyFont="1" applyFill="1" applyBorder="1" applyAlignment="1">
      <alignment horizontal="center" vertical="center" shrinkToFit="1"/>
    </xf>
    <xf numFmtId="0" fontId="33" fillId="18" borderId="60" xfId="43" applyFont="1" applyFill="1" applyBorder="1" applyAlignment="1">
      <alignment horizontal="center" vertical="center" shrinkToFit="1"/>
    </xf>
    <xf numFmtId="176" fontId="29" fillId="18" borderId="55" xfId="43" applyNumberFormat="1" applyFont="1" applyFill="1" applyBorder="1" applyAlignment="1">
      <alignment horizontal="center" vertical="center" shrinkToFit="1"/>
    </xf>
    <xf numFmtId="176" fontId="29" fillId="18" borderId="16" xfId="43" applyNumberFormat="1" applyFont="1" applyFill="1" applyBorder="1" applyAlignment="1">
      <alignment horizontal="center" vertical="center" shrinkToFit="1"/>
    </xf>
    <xf numFmtId="0" fontId="34" fillId="18" borderId="56" xfId="43" applyFont="1" applyFill="1" applyBorder="1" applyAlignment="1">
      <alignment horizontal="center" vertical="center" shrinkToFit="1"/>
    </xf>
    <xf numFmtId="0" fontId="34" fillId="18" borderId="57" xfId="43" applyFont="1" applyFill="1" applyBorder="1" applyAlignment="1">
      <alignment horizontal="center" vertical="center" shrinkToFit="1"/>
    </xf>
    <xf numFmtId="178" fontId="34" fillId="0" borderId="28" xfId="33" applyNumberFormat="1" applyFont="1" applyBorder="1" applyAlignment="1">
      <alignment horizontal="right" vertical="center" shrinkToFit="1"/>
    </xf>
    <xf numFmtId="178" fontId="34" fillId="0" borderId="59" xfId="33" applyNumberFormat="1" applyFont="1" applyBorder="1" applyAlignment="1">
      <alignment horizontal="right" vertical="center" shrinkToFit="1"/>
    </xf>
    <xf numFmtId="178" fontId="34" fillId="0" borderId="34" xfId="33" applyNumberFormat="1" applyFont="1" applyBorder="1" applyAlignment="1">
      <alignment horizontal="right" vertical="center" shrinkToFit="1"/>
    </xf>
    <xf numFmtId="178" fontId="34" fillId="0" borderId="61" xfId="33" applyNumberFormat="1" applyFont="1" applyBorder="1" applyAlignment="1">
      <alignment horizontal="right" vertical="center" shrinkToFit="1"/>
    </xf>
    <xf numFmtId="178" fontId="34" fillId="0" borderId="44" xfId="33" applyNumberFormat="1" applyFont="1" applyBorder="1" applyAlignment="1">
      <alignment horizontal="right" vertical="center" shrinkToFit="1"/>
    </xf>
    <xf numFmtId="178" fontId="34" fillId="0" borderId="46" xfId="33" applyNumberFormat="1" applyFont="1" applyBorder="1" applyAlignment="1">
      <alignment horizontal="right" vertical="center" shrinkToFit="1"/>
    </xf>
    <xf numFmtId="178" fontId="34" fillId="0" borderId="69" xfId="33" applyNumberFormat="1" applyFont="1" applyBorder="1" applyAlignment="1">
      <alignment horizontal="right" vertical="center" shrinkToFit="1"/>
    </xf>
    <xf numFmtId="178" fontId="34" fillId="0" borderId="70" xfId="33" applyNumberFormat="1" applyFont="1" applyBorder="1" applyAlignment="1">
      <alignment horizontal="right" vertical="center" shrinkToFit="1"/>
    </xf>
    <xf numFmtId="178" fontId="34" fillId="0" borderId="60" xfId="33" applyNumberFormat="1" applyFont="1" applyBorder="1" applyAlignment="1">
      <alignment horizontal="right" vertical="center" shrinkToFit="1"/>
    </xf>
    <xf numFmtId="178" fontId="34" fillId="0" borderId="67" xfId="33" applyNumberFormat="1" applyFont="1" applyBorder="1" applyAlignment="1">
      <alignment horizontal="right" vertical="center" shrinkToFit="1"/>
    </xf>
    <xf numFmtId="178" fontId="34" fillId="0" borderId="68" xfId="33" applyNumberFormat="1" applyFont="1" applyBorder="1" applyAlignment="1">
      <alignment horizontal="right" vertical="center" shrinkToFit="1"/>
    </xf>
    <xf numFmtId="178" fontId="34" fillId="0" borderId="72" xfId="33" applyNumberFormat="1" applyFont="1" applyBorder="1" applyAlignment="1">
      <alignment horizontal="right" vertical="center" shrinkToFit="1"/>
    </xf>
    <xf numFmtId="178" fontId="34" fillId="0" borderId="65" xfId="33" applyNumberFormat="1" applyFont="1" applyBorder="1" applyAlignment="1">
      <alignment horizontal="right" vertical="center" shrinkToFit="1"/>
    </xf>
    <xf numFmtId="0" fontId="23" fillId="0" borderId="0" xfId="43" applyFont="1" applyAlignment="1">
      <alignment horizontal="left" vertical="center" shrinkToFit="1"/>
    </xf>
    <xf numFmtId="0" fontId="30" fillId="0" borderId="0" xfId="43" applyFont="1" applyAlignment="1">
      <alignment horizontal="left" vertical="center" shrinkToFit="1"/>
    </xf>
    <xf numFmtId="0" fontId="36" fillId="18" borderId="17" xfId="43" applyFont="1" applyFill="1" applyBorder="1" applyAlignment="1">
      <alignment horizontal="center" vertical="center" shrinkToFit="1"/>
    </xf>
    <xf numFmtId="0" fontId="36" fillId="18" borderId="18" xfId="43" applyFont="1" applyFill="1" applyBorder="1" applyAlignment="1">
      <alignment horizontal="center" vertical="center" shrinkToFit="1"/>
    </xf>
    <xf numFmtId="177" fontId="31" fillId="0" borderId="18" xfId="41" applyNumberFormat="1" applyFont="1" applyBorder="1" applyAlignment="1">
      <alignment horizontal="right" vertical="center" shrinkToFit="1"/>
    </xf>
    <xf numFmtId="0" fontId="29" fillId="18" borderId="19" xfId="43" applyFont="1" applyFill="1" applyBorder="1" applyAlignment="1">
      <alignment horizontal="center" vertical="center" shrinkToFit="1"/>
    </xf>
    <xf numFmtId="0" fontId="29" fillId="18" borderId="20" xfId="43" applyFont="1" applyFill="1" applyBorder="1" applyAlignment="1">
      <alignment horizontal="center" vertical="center" shrinkToFit="1"/>
    </xf>
    <xf numFmtId="177" fontId="32" fillId="19" borderId="21" xfId="43" applyNumberFormat="1" applyFont="1" applyFill="1" applyBorder="1" applyAlignment="1">
      <alignment horizontal="right" vertical="center" shrinkToFit="1"/>
    </xf>
    <xf numFmtId="177" fontId="32" fillId="19" borderId="22" xfId="43" applyNumberFormat="1" applyFont="1" applyFill="1" applyBorder="1" applyAlignment="1">
      <alignment horizontal="right" vertical="center" shrinkToFit="1"/>
    </xf>
    <xf numFmtId="177" fontId="32" fillId="19" borderId="23" xfId="43" applyNumberFormat="1" applyFont="1" applyFill="1" applyBorder="1" applyAlignment="1">
      <alignment horizontal="right" vertical="center" shrinkToFit="1"/>
    </xf>
    <xf numFmtId="0" fontId="29" fillId="0" borderId="16" xfId="43" applyFont="1" applyBorder="1" applyAlignment="1">
      <alignment horizontal="right" vertical="center" shrinkToFit="1"/>
    </xf>
    <xf numFmtId="179" fontId="31" fillId="0" borderId="16" xfId="41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horizontal="right" vertical="center"/>
    </xf>
    <xf numFmtId="179" fontId="5" fillId="0" borderId="24" xfId="0" applyNumberFormat="1" applyFont="1" applyBorder="1">
      <alignment vertical="center"/>
    </xf>
    <xf numFmtId="0" fontId="29" fillId="18" borderId="21" xfId="43" applyFont="1" applyFill="1" applyBorder="1" applyAlignment="1">
      <alignment horizontal="center" vertical="center" shrinkToFit="1"/>
    </xf>
    <xf numFmtId="0" fontId="29" fillId="18" borderId="22" xfId="43" applyFont="1" applyFill="1" applyBorder="1" applyAlignment="1">
      <alignment horizontal="center" vertical="center" shrinkToFit="1"/>
    </xf>
    <xf numFmtId="177" fontId="32" fillId="0" borderId="21" xfId="43" applyNumberFormat="1" applyFont="1" applyBorder="1" applyAlignment="1">
      <alignment horizontal="right" vertical="center" shrinkToFit="1"/>
    </xf>
    <xf numFmtId="177" fontId="32" fillId="0" borderId="22" xfId="43" applyNumberFormat="1" applyFont="1" applyBorder="1" applyAlignment="1">
      <alignment horizontal="right" vertical="center" shrinkToFit="1"/>
    </xf>
    <xf numFmtId="177" fontId="32" fillId="0" borderId="23" xfId="43" applyNumberFormat="1" applyFont="1" applyBorder="1" applyAlignment="1">
      <alignment horizontal="right" vertical="center" shrinkToFit="1"/>
    </xf>
    <xf numFmtId="0" fontId="29" fillId="18" borderId="23" xfId="43" applyFont="1" applyFill="1" applyBorder="1" applyAlignment="1">
      <alignment horizontal="center" vertical="center" shrinkToFit="1"/>
    </xf>
    <xf numFmtId="0" fontId="29" fillId="18" borderId="26" xfId="43" applyFont="1" applyFill="1" applyBorder="1" applyAlignment="1">
      <alignment horizontal="center" vertical="center" shrinkToFit="1"/>
    </xf>
    <xf numFmtId="0" fontId="29" fillId="18" borderId="13" xfId="43" applyFont="1" applyFill="1" applyBorder="1" applyAlignment="1">
      <alignment horizontal="center" vertical="center" shrinkToFit="1"/>
    </xf>
    <xf numFmtId="0" fontId="44" fillId="22" borderId="109" xfId="43" applyFont="1" applyFill="1" applyBorder="1" applyAlignment="1">
      <alignment horizontal="center" vertical="center" shrinkToFit="1"/>
    </xf>
    <xf numFmtId="0" fontId="44" fillId="22" borderId="110" xfId="43" applyFont="1" applyFill="1" applyBorder="1" applyAlignment="1">
      <alignment horizontal="center" vertical="center" shrinkToFit="1"/>
    </xf>
    <xf numFmtId="0" fontId="44" fillId="22" borderId="111" xfId="43" applyFont="1" applyFill="1" applyBorder="1" applyAlignment="1">
      <alignment horizontal="center" vertical="center" shrinkToFit="1"/>
    </xf>
    <xf numFmtId="0" fontId="32" fillId="21" borderId="106" xfId="43" applyFont="1" applyFill="1" applyBorder="1" applyAlignment="1">
      <alignment horizontal="center" vertical="center" shrinkToFit="1"/>
    </xf>
    <xf numFmtId="0" fontId="32" fillId="21" borderId="107" xfId="43" applyFont="1" applyFill="1" applyBorder="1" applyAlignment="1">
      <alignment horizontal="center" vertical="center" shrinkToFit="1"/>
    </xf>
    <xf numFmtId="0" fontId="32" fillId="21" borderId="108" xfId="43" applyFont="1" applyFill="1" applyBorder="1" applyAlignment="1">
      <alignment horizontal="center" vertical="center" shrinkToFit="1"/>
    </xf>
    <xf numFmtId="181" fontId="47" fillId="21" borderId="21" xfId="0" applyNumberFormat="1" applyFont="1" applyFill="1" applyBorder="1" applyAlignment="1">
      <alignment horizontal="right" vertical="center"/>
    </xf>
    <xf numFmtId="181" fontId="47" fillId="21" borderId="22" xfId="0" applyNumberFormat="1" applyFont="1" applyFill="1" applyBorder="1" applyAlignment="1">
      <alignment horizontal="right" vertical="center"/>
    </xf>
    <xf numFmtId="181" fontId="47" fillId="21" borderId="23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3" fillId="18" borderId="27" xfId="43" applyFont="1" applyFill="1" applyBorder="1" applyAlignment="1">
      <alignment horizontal="center" vertical="center" shrinkToFit="1"/>
    </xf>
    <xf numFmtId="0" fontId="29" fillId="19" borderId="76" xfId="43" applyFont="1" applyFill="1" applyBorder="1" applyAlignment="1">
      <alignment horizontal="left" vertical="center" shrinkToFit="1"/>
    </xf>
    <xf numFmtId="0" fontId="29" fillId="19" borderId="27" xfId="43" applyFont="1" applyFill="1" applyBorder="1" applyAlignment="1">
      <alignment horizontal="left" vertical="center" shrinkToFit="1"/>
    </xf>
    <xf numFmtId="0" fontId="29" fillId="18" borderId="25" xfId="43" applyFont="1" applyFill="1" applyBorder="1" applyAlignment="1">
      <alignment horizontal="center" vertical="center" shrinkToFit="1"/>
    </xf>
    <xf numFmtId="176" fontId="32" fillId="19" borderId="19" xfId="43" applyNumberFormat="1" applyFont="1" applyFill="1" applyBorder="1" applyAlignment="1">
      <alignment horizontal="center" vertical="center" shrinkToFit="1"/>
    </xf>
    <xf numFmtId="176" fontId="32" fillId="19" borderId="20" xfId="43" applyNumberFormat="1" applyFont="1" applyFill="1" applyBorder="1" applyAlignment="1">
      <alignment horizontal="center" vertical="center" shrinkToFit="1"/>
    </xf>
    <xf numFmtId="176" fontId="32" fillId="19" borderId="31" xfId="43" applyNumberFormat="1" applyFont="1" applyFill="1" applyBorder="1" applyAlignment="1">
      <alignment horizontal="center" vertical="center" shrinkToFit="1"/>
    </xf>
    <xf numFmtId="176" fontId="32" fillId="19" borderId="26" xfId="43" applyNumberFormat="1" applyFont="1" applyFill="1" applyBorder="1" applyAlignment="1">
      <alignment horizontal="center" vertical="center" shrinkToFit="1"/>
    </xf>
    <xf numFmtId="176" fontId="32" fillId="19" borderId="13" xfId="43" applyNumberFormat="1" applyFont="1" applyFill="1" applyBorder="1" applyAlignment="1">
      <alignment horizontal="center" vertical="center" shrinkToFit="1"/>
    </xf>
    <xf numFmtId="176" fontId="32" fillId="19" borderId="32" xfId="43" applyNumberFormat="1" applyFont="1" applyFill="1" applyBorder="1" applyAlignment="1">
      <alignment horizontal="center" vertical="center" shrinkToFit="1"/>
    </xf>
    <xf numFmtId="0" fontId="32" fillId="19" borderId="25" xfId="43" applyFont="1" applyFill="1" applyBorder="1" applyAlignment="1">
      <alignment horizontal="center" vertical="center" shrinkToFit="1"/>
    </xf>
    <xf numFmtId="0" fontId="33" fillId="18" borderId="33" xfId="43" applyFont="1" applyFill="1" applyBorder="1" applyAlignment="1">
      <alignment horizontal="center" vertical="center" shrinkToFit="1"/>
    </xf>
    <xf numFmtId="0" fontId="33" fillId="18" borderId="34" xfId="43" applyFont="1" applyFill="1" applyBorder="1" applyAlignment="1">
      <alignment horizontal="center" vertical="center" shrinkToFit="1"/>
    </xf>
    <xf numFmtId="0" fontId="33" fillId="18" borderId="35" xfId="43" applyFont="1" applyFill="1" applyBorder="1" applyAlignment="1">
      <alignment horizontal="center" vertical="center" shrinkToFit="1"/>
    </xf>
    <xf numFmtId="0" fontId="33" fillId="18" borderId="36" xfId="43" applyFont="1" applyFill="1" applyBorder="1" applyAlignment="1">
      <alignment horizontal="center" vertical="center" shrinkToFit="1"/>
    </xf>
    <xf numFmtId="0" fontId="37" fillId="19" borderId="37" xfId="0" applyFont="1" applyFill="1" applyBorder="1" applyAlignment="1">
      <alignment vertical="center" wrapText="1"/>
    </xf>
    <xf numFmtId="0" fontId="37" fillId="19" borderId="38" xfId="0" applyFont="1" applyFill="1" applyBorder="1" applyAlignment="1">
      <alignment vertical="center" wrapText="1"/>
    </xf>
    <xf numFmtId="0" fontId="37" fillId="19" borderId="39" xfId="0" applyFont="1" applyFill="1" applyBorder="1" applyAlignment="1">
      <alignment vertical="center" wrapText="1"/>
    </xf>
    <xf numFmtId="0" fontId="37" fillId="19" borderId="40" xfId="0" applyFont="1" applyFill="1" applyBorder="1" applyAlignment="1">
      <alignment vertical="center" wrapText="1"/>
    </xf>
    <xf numFmtId="0" fontId="37" fillId="19" borderId="35" xfId="0" applyFont="1" applyFill="1" applyBorder="1" applyAlignment="1">
      <alignment vertical="center" wrapText="1"/>
    </xf>
    <xf numFmtId="0" fontId="37" fillId="19" borderId="36" xfId="0" applyFont="1" applyFill="1" applyBorder="1" applyAlignment="1">
      <alignment vertical="center" wrapText="1"/>
    </xf>
    <xf numFmtId="0" fontId="29" fillId="19" borderId="41" xfId="43" applyFont="1" applyFill="1" applyBorder="1" applyAlignment="1">
      <alignment horizontal="center" vertical="center" wrapText="1"/>
    </xf>
    <xf numFmtId="0" fontId="29" fillId="19" borderId="42" xfId="43" applyFont="1" applyFill="1" applyBorder="1" applyAlignment="1">
      <alignment horizontal="center" vertical="center" wrapText="1"/>
    </xf>
    <xf numFmtId="0" fontId="29" fillId="19" borderId="25" xfId="43" applyFont="1" applyFill="1" applyBorder="1" applyAlignment="1">
      <alignment horizontal="left" vertical="center" wrapText="1"/>
    </xf>
    <xf numFmtId="0" fontId="33" fillId="18" borderId="43" xfId="43" applyFont="1" applyFill="1" applyBorder="1" applyAlignment="1">
      <alignment horizontal="center" vertical="center" shrinkToFit="1"/>
    </xf>
    <xf numFmtId="0" fontId="33" fillId="18" borderId="44" xfId="43" applyFont="1" applyFill="1" applyBorder="1" applyAlignment="1">
      <alignment horizontal="center" vertical="center" shrinkToFit="1"/>
    </xf>
    <xf numFmtId="0" fontId="29" fillId="19" borderId="45" xfId="43" applyFont="1" applyFill="1" applyBorder="1" applyAlignment="1">
      <alignment horizontal="center" vertical="center" shrinkToFit="1"/>
    </xf>
    <xf numFmtId="0" fontId="29" fillId="19" borderId="46" xfId="43" applyFont="1" applyFill="1" applyBorder="1" applyAlignment="1">
      <alignment horizontal="center" vertical="center" shrinkToFit="1"/>
    </xf>
    <xf numFmtId="0" fontId="29" fillId="19" borderId="65" xfId="43" applyFont="1" applyFill="1" applyBorder="1" applyAlignment="1">
      <alignment horizontal="center" vertical="center" shrinkToFit="1"/>
    </xf>
    <xf numFmtId="0" fontId="2" fillId="19" borderId="86" xfId="0" applyFont="1" applyFill="1" applyBorder="1" applyAlignment="1">
      <alignment horizontal="center" vertical="center"/>
    </xf>
    <xf numFmtId="0" fontId="2" fillId="19" borderId="59" xfId="0" applyFont="1" applyFill="1" applyBorder="1" applyAlignment="1">
      <alignment horizontal="center" vertical="center"/>
    </xf>
    <xf numFmtId="0" fontId="2" fillId="19" borderId="87" xfId="0" applyFont="1" applyFill="1" applyBorder="1" applyAlignment="1">
      <alignment horizontal="center" vertical="center"/>
    </xf>
    <xf numFmtId="0" fontId="2" fillId="19" borderId="48" xfId="0" applyFont="1" applyFill="1" applyBorder="1">
      <alignment vertical="center"/>
    </xf>
    <xf numFmtId="0" fontId="2" fillId="19" borderId="49" xfId="0" applyFont="1" applyFill="1" applyBorder="1">
      <alignment vertical="center"/>
    </xf>
    <xf numFmtId="0" fontId="29" fillId="18" borderId="50" xfId="43" applyFont="1" applyFill="1" applyBorder="1" applyAlignment="1">
      <alignment horizontal="center" vertical="center" shrinkToFit="1"/>
    </xf>
    <xf numFmtId="0" fontId="29" fillId="18" borderId="51" xfId="43" applyFont="1" applyFill="1" applyBorder="1" applyAlignment="1">
      <alignment horizontal="center" vertical="center" shrinkToFit="1"/>
    </xf>
    <xf numFmtId="0" fontId="33" fillId="18" borderId="52" xfId="43" applyFont="1" applyFill="1" applyBorder="1" applyAlignment="1">
      <alignment horizontal="center" vertical="center" shrinkToFit="1"/>
    </xf>
    <xf numFmtId="0" fontId="29" fillId="18" borderId="53" xfId="43" applyFont="1" applyFill="1" applyBorder="1" applyAlignment="1">
      <alignment horizontal="center" vertical="center" shrinkToFit="1"/>
    </xf>
    <xf numFmtId="0" fontId="2" fillId="19" borderId="83" xfId="0" applyFont="1" applyFill="1" applyBorder="1" applyAlignment="1">
      <alignment horizontal="center" vertical="center"/>
    </xf>
    <xf numFmtId="0" fontId="2" fillId="19" borderId="84" xfId="0" applyFont="1" applyFill="1" applyBorder="1" applyAlignment="1">
      <alignment horizontal="center" vertical="center"/>
    </xf>
    <xf numFmtId="0" fontId="2" fillId="19" borderId="85" xfId="0" applyFont="1" applyFill="1" applyBorder="1" applyAlignment="1">
      <alignment horizontal="center" vertical="center"/>
    </xf>
    <xf numFmtId="0" fontId="33" fillId="18" borderId="54" xfId="43" applyFont="1" applyFill="1" applyBorder="1" applyAlignment="1">
      <alignment horizontal="center" vertical="center" shrinkToFit="1"/>
    </xf>
    <xf numFmtId="0" fontId="33" fillId="18" borderId="58" xfId="43" applyFont="1" applyFill="1" applyBorder="1" applyAlignment="1">
      <alignment horizontal="center" vertical="center" shrinkToFit="1"/>
    </xf>
    <xf numFmtId="9" fontId="34" fillId="18" borderId="56" xfId="43" applyNumberFormat="1" applyFont="1" applyFill="1" applyBorder="1" applyAlignment="1">
      <alignment horizontal="center" vertical="center" shrinkToFit="1"/>
    </xf>
    <xf numFmtId="9" fontId="34" fillId="18" borderId="57" xfId="43" applyNumberFormat="1" applyFont="1" applyFill="1" applyBorder="1" applyAlignment="1">
      <alignment horizontal="center" vertical="center" shrinkToFit="1"/>
    </xf>
    <xf numFmtId="176" fontId="29" fillId="18" borderId="62" xfId="43" applyNumberFormat="1" applyFont="1" applyFill="1" applyBorder="1" applyAlignment="1">
      <alignment horizontal="center" vertical="center" shrinkToFit="1"/>
    </xf>
    <xf numFmtId="0" fontId="34" fillId="18" borderId="63" xfId="43" applyFont="1" applyFill="1" applyBorder="1" applyAlignment="1">
      <alignment horizontal="center" vertical="center" shrinkToFit="1"/>
    </xf>
    <xf numFmtId="178" fontId="34" fillId="0" borderId="64" xfId="33" applyNumberFormat="1" applyFont="1" applyBorder="1" applyAlignment="1">
      <alignment horizontal="right" vertical="center" shrinkToFit="1"/>
    </xf>
    <xf numFmtId="178" fontId="34" fillId="19" borderId="28" xfId="33" applyNumberFormat="1" applyFont="1" applyFill="1" applyBorder="1" applyAlignment="1">
      <alignment horizontal="right" vertical="center" shrinkToFit="1"/>
    </xf>
    <xf numFmtId="178" fontId="34" fillId="19" borderId="59" xfId="33" applyNumberFormat="1" applyFont="1" applyFill="1" applyBorder="1" applyAlignment="1">
      <alignment horizontal="right" vertical="center" shrinkToFit="1"/>
    </xf>
    <xf numFmtId="178" fontId="34" fillId="0" borderId="73" xfId="33" applyNumberFormat="1" applyFont="1" applyBorder="1" applyAlignment="1">
      <alignment horizontal="right" vertical="center" shrinkToFit="1"/>
    </xf>
    <xf numFmtId="0" fontId="33" fillId="0" borderId="0" xfId="43" applyFont="1" applyAlignment="1">
      <alignment horizontal="left" vertical="center" shrinkToFit="1"/>
    </xf>
    <xf numFmtId="0" fontId="35" fillId="0" borderId="11" xfId="43" applyFont="1" applyBorder="1" applyAlignment="1">
      <alignment horizontal="left" vertical="center" shrinkToFit="1"/>
    </xf>
    <xf numFmtId="0" fontId="33" fillId="0" borderId="11" xfId="43" applyFont="1" applyBorder="1" applyAlignment="1">
      <alignment horizontal="center" vertical="center" shrinkToFit="1"/>
    </xf>
    <xf numFmtId="0" fontId="33" fillId="18" borderId="66" xfId="43" applyFont="1" applyFill="1" applyBorder="1" applyAlignment="1">
      <alignment horizontal="center" vertical="center" shrinkToFit="1"/>
    </xf>
    <xf numFmtId="0" fontId="33" fillId="18" borderId="71" xfId="43" applyFont="1" applyFill="1" applyBorder="1" applyAlignment="1">
      <alignment horizontal="center" vertical="center" shrinkToFit="1"/>
    </xf>
    <xf numFmtId="0" fontId="35" fillId="0" borderId="21" xfId="43" applyFont="1" applyBorder="1" applyAlignment="1">
      <alignment horizontal="center" vertical="center" shrinkToFit="1"/>
    </xf>
    <xf numFmtId="0" fontId="35" fillId="0" borderId="23" xfId="43" applyFont="1" applyBorder="1" applyAlignment="1">
      <alignment horizontal="center" vertical="center" shrinkToFit="1"/>
    </xf>
    <xf numFmtId="176" fontId="32" fillId="19" borderId="19" xfId="43" applyNumberFormat="1" applyFont="1" applyFill="1" applyBorder="1" applyAlignment="1" applyProtection="1">
      <alignment horizontal="center" vertical="center" shrinkToFit="1"/>
      <protection locked="0"/>
    </xf>
    <xf numFmtId="176" fontId="32" fillId="19" borderId="20" xfId="43" applyNumberFormat="1" applyFont="1" applyFill="1" applyBorder="1" applyAlignment="1" applyProtection="1">
      <alignment horizontal="center" vertical="center" shrinkToFit="1"/>
      <protection locked="0"/>
    </xf>
    <xf numFmtId="176" fontId="32" fillId="19" borderId="31" xfId="43" applyNumberFormat="1" applyFont="1" applyFill="1" applyBorder="1" applyAlignment="1" applyProtection="1">
      <alignment horizontal="center" vertical="center" shrinkToFit="1"/>
      <protection locked="0"/>
    </xf>
    <xf numFmtId="176" fontId="32" fillId="19" borderId="26" xfId="43" applyNumberFormat="1" applyFont="1" applyFill="1" applyBorder="1" applyAlignment="1" applyProtection="1">
      <alignment horizontal="center" vertical="center" shrinkToFit="1"/>
      <protection locked="0"/>
    </xf>
    <xf numFmtId="176" fontId="32" fillId="19" borderId="13" xfId="43" applyNumberFormat="1" applyFont="1" applyFill="1" applyBorder="1" applyAlignment="1" applyProtection="1">
      <alignment horizontal="center" vertical="center" shrinkToFit="1"/>
      <protection locked="0"/>
    </xf>
    <xf numFmtId="176" fontId="32" fillId="19" borderId="32" xfId="43" applyNumberFormat="1" applyFont="1" applyFill="1" applyBorder="1" applyAlignment="1" applyProtection="1">
      <alignment horizontal="center" vertical="center" shrinkToFit="1"/>
      <protection locked="0"/>
    </xf>
    <xf numFmtId="0" fontId="29" fillId="19" borderId="45" xfId="43" applyFont="1" applyFill="1" applyBorder="1" applyAlignment="1" applyProtection="1">
      <alignment horizontal="left" vertical="center" shrinkToFit="1"/>
      <protection locked="0"/>
    </xf>
    <xf numFmtId="0" fontId="29" fillId="19" borderId="46" xfId="43" applyFont="1" applyFill="1" applyBorder="1" applyAlignment="1" applyProtection="1">
      <alignment horizontal="left" vertical="center" shrinkToFit="1"/>
      <protection locked="0"/>
    </xf>
    <xf numFmtId="0" fontId="29" fillId="19" borderId="65" xfId="43" applyFont="1" applyFill="1" applyBorder="1" applyAlignment="1" applyProtection="1">
      <alignment horizontal="left" vertical="center" shrinkToFit="1"/>
      <protection locked="0"/>
    </xf>
    <xf numFmtId="49" fontId="29" fillId="19" borderId="79" xfId="43" applyNumberFormat="1" applyFont="1" applyFill="1" applyBorder="1" applyAlignment="1" applyProtection="1">
      <alignment horizontal="left" vertical="center" shrinkToFit="1"/>
      <protection locked="0"/>
    </xf>
    <xf numFmtId="49" fontId="29" fillId="19" borderId="61" xfId="43" applyNumberFormat="1" applyFont="1" applyFill="1" applyBorder="1" applyAlignment="1" applyProtection="1">
      <alignment horizontal="left" vertical="center" shrinkToFit="1"/>
      <protection locked="0"/>
    </xf>
    <xf numFmtId="49" fontId="29" fillId="19" borderId="64" xfId="43" applyNumberFormat="1" applyFont="1" applyFill="1" applyBorder="1" applyAlignment="1" applyProtection="1">
      <alignment horizontal="left" vertical="center" shrinkToFit="1"/>
      <protection locked="0"/>
    </xf>
    <xf numFmtId="177" fontId="32" fillId="19" borderId="21" xfId="43" applyNumberFormat="1" applyFont="1" applyFill="1" applyBorder="1" applyAlignment="1" applyProtection="1">
      <alignment horizontal="right" vertical="center" shrinkToFit="1"/>
      <protection locked="0"/>
    </xf>
    <xf numFmtId="177" fontId="32" fillId="19" borderId="22" xfId="43" applyNumberFormat="1" applyFont="1" applyFill="1" applyBorder="1" applyAlignment="1" applyProtection="1">
      <alignment horizontal="right" vertical="center" shrinkToFit="1"/>
      <protection locked="0"/>
    </xf>
    <xf numFmtId="177" fontId="32" fillId="19" borderId="23" xfId="43" applyNumberFormat="1" applyFont="1" applyFill="1" applyBorder="1" applyAlignment="1" applyProtection="1">
      <alignment horizontal="right" vertical="center" shrinkToFit="1"/>
      <protection locked="0"/>
    </xf>
    <xf numFmtId="9" fontId="44" fillId="22" borderId="109" xfId="43" applyNumberFormat="1" applyFont="1" applyFill="1" applyBorder="1" applyAlignment="1" applyProtection="1">
      <alignment horizontal="center" vertical="center" shrinkToFit="1"/>
      <protection locked="0"/>
    </xf>
    <xf numFmtId="9" fontId="44" fillId="22" borderId="110" xfId="43" applyNumberFormat="1" applyFont="1" applyFill="1" applyBorder="1" applyAlignment="1" applyProtection="1">
      <alignment horizontal="center" vertical="center" shrinkToFit="1"/>
      <protection locked="0"/>
    </xf>
    <xf numFmtId="9" fontId="44" fillId="22" borderId="111" xfId="43" applyNumberFormat="1" applyFont="1" applyFill="1" applyBorder="1" applyAlignment="1" applyProtection="1">
      <alignment horizontal="center" vertical="center" shrinkToFit="1"/>
      <protection locked="0"/>
    </xf>
    <xf numFmtId="0" fontId="42" fillId="0" borderId="0" xfId="43" applyFont="1" applyAlignment="1">
      <alignment horizontal="center" vertical="center" shrinkToFit="1"/>
    </xf>
    <xf numFmtId="0" fontId="29" fillId="19" borderId="76" xfId="43" applyFont="1" applyFill="1" applyBorder="1" applyAlignment="1" applyProtection="1">
      <alignment horizontal="left" vertical="center" shrinkToFit="1"/>
      <protection locked="0"/>
    </xf>
    <xf numFmtId="0" fontId="29" fillId="19" borderId="27" xfId="43" applyFont="1" applyFill="1" applyBorder="1" applyAlignment="1" applyProtection="1">
      <alignment horizontal="left" vertical="center" shrinkToFit="1"/>
      <protection locked="0"/>
    </xf>
    <xf numFmtId="9" fontId="44" fillId="21" borderId="25" xfId="43" applyNumberFormat="1" applyFont="1" applyFill="1" applyBorder="1" applyAlignment="1" applyProtection="1">
      <alignment horizontal="center" vertical="center" shrinkToFit="1"/>
      <protection locked="0"/>
    </xf>
    <xf numFmtId="0" fontId="37" fillId="19" borderId="37" xfId="0" applyFont="1" applyFill="1" applyBorder="1" applyAlignment="1" applyProtection="1">
      <alignment vertical="center" wrapText="1"/>
      <protection locked="0"/>
    </xf>
    <xf numFmtId="0" fontId="37" fillId="19" borderId="38" xfId="0" applyFont="1" applyFill="1" applyBorder="1" applyAlignment="1" applyProtection="1">
      <alignment vertical="center" wrapText="1"/>
      <protection locked="0"/>
    </xf>
    <xf numFmtId="0" fontId="37" fillId="19" borderId="39" xfId="0" applyFont="1" applyFill="1" applyBorder="1" applyAlignment="1" applyProtection="1">
      <alignment vertical="center" wrapText="1"/>
      <protection locked="0"/>
    </xf>
    <xf numFmtId="0" fontId="37" fillId="19" borderId="40" xfId="0" applyFont="1" applyFill="1" applyBorder="1" applyAlignment="1" applyProtection="1">
      <alignment vertical="center" wrapText="1"/>
      <protection locked="0"/>
    </xf>
    <xf numFmtId="0" fontId="37" fillId="19" borderId="35" xfId="0" applyFont="1" applyFill="1" applyBorder="1" applyAlignment="1" applyProtection="1">
      <alignment vertical="center" wrapText="1"/>
      <protection locked="0"/>
    </xf>
    <xf numFmtId="0" fontId="37" fillId="19" borderId="36" xfId="0" applyFont="1" applyFill="1" applyBorder="1" applyAlignment="1" applyProtection="1">
      <alignment vertical="center" wrapText="1"/>
      <protection locked="0"/>
    </xf>
    <xf numFmtId="0" fontId="29" fillId="19" borderId="25" xfId="43" applyFont="1" applyFill="1" applyBorder="1" applyAlignment="1" applyProtection="1">
      <alignment horizontal="left" vertical="center" wrapText="1"/>
      <protection locked="0"/>
    </xf>
    <xf numFmtId="0" fontId="32" fillId="19" borderId="25" xfId="43" applyFont="1" applyFill="1" applyBorder="1" applyAlignment="1" applyProtection="1">
      <alignment horizontal="center" vertical="center" shrinkToFit="1"/>
      <protection locked="0"/>
    </xf>
    <xf numFmtId="178" fontId="34" fillId="19" borderId="28" xfId="33" applyNumberFormat="1" applyFont="1" applyFill="1" applyBorder="1" applyAlignment="1" applyProtection="1">
      <alignment horizontal="right" vertical="center" shrinkToFit="1"/>
      <protection locked="0"/>
    </xf>
    <xf numFmtId="178" fontId="34" fillId="19" borderId="59" xfId="33" applyNumberFormat="1" applyFont="1" applyFill="1" applyBorder="1" applyAlignment="1" applyProtection="1">
      <alignment horizontal="right" vertical="center" shrinkToFit="1"/>
      <protection locked="0"/>
    </xf>
    <xf numFmtId="38" fontId="45" fillId="0" borderId="44" xfId="33" applyFont="1" applyBorder="1" applyAlignment="1">
      <alignment horizontal="right" vertical="center" shrinkToFit="1"/>
    </xf>
    <xf numFmtId="38" fontId="45" fillId="0" borderId="46" xfId="33" applyFont="1" applyBorder="1" applyAlignment="1">
      <alignment horizontal="right" vertical="center" shrinkToFit="1"/>
    </xf>
    <xf numFmtId="178" fontId="34" fillId="0" borderId="99" xfId="33" applyNumberFormat="1" applyFont="1" applyBorder="1" applyAlignment="1">
      <alignment horizontal="right" vertical="center" shrinkToFit="1"/>
    </xf>
    <xf numFmtId="178" fontId="34" fillId="0" borderId="100" xfId="33" applyNumberFormat="1" applyFont="1" applyBorder="1" applyAlignment="1">
      <alignment horizontal="right" vertical="center" shrinkToFit="1"/>
    </xf>
    <xf numFmtId="178" fontId="34" fillId="0" borderId="95" xfId="33" applyNumberFormat="1" applyFont="1" applyFill="1" applyBorder="1" applyAlignment="1" applyProtection="1">
      <alignment horizontal="right" vertical="center" shrinkToFit="1"/>
      <protection locked="0"/>
    </xf>
    <xf numFmtId="178" fontId="34" fillId="0" borderId="59" xfId="33" applyNumberFormat="1" applyFont="1" applyFill="1" applyBorder="1" applyAlignment="1" applyProtection="1">
      <alignment horizontal="right" vertical="center" shrinkToFit="1"/>
      <protection locked="0"/>
    </xf>
    <xf numFmtId="178" fontId="34" fillId="0" borderId="96" xfId="33" applyNumberFormat="1" applyFont="1" applyFill="1" applyBorder="1" applyAlignment="1" applyProtection="1">
      <alignment horizontal="right" vertical="center" shrinkToFit="1"/>
      <protection locked="0"/>
    </xf>
    <xf numFmtId="0" fontId="32" fillId="21" borderId="106" xfId="43" applyFont="1" applyFill="1" applyBorder="1" applyAlignment="1" applyProtection="1">
      <alignment horizontal="center" vertical="center" shrinkToFit="1"/>
      <protection locked="0"/>
    </xf>
    <xf numFmtId="0" fontId="32" fillId="21" borderId="107" xfId="43" applyFont="1" applyFill="1" applyBorder="1" applyAlignment="1" applyProtection="1">
      <alignment horizontal="center" vertical="center" shrinkToFit="1"/>
      <protection locked="0"/>
    </xf>
    <xf numFmtId="0" fontId="32" fillId="21" borderId="108" xfId="43" applyFont="1" applyFill="1" applyBorder="1" applyAlignment="1" applyProtection="1">
      <alignment horizontal="center" vertical="center" shrinkToFit="1"/>
      <protection locked="0"/>
    </xf>
    <xf numFmtId="9" fontId="34" fillId="18" borderId="93" xfId="43" applyNumberFormat="1" applyFont="1" applyFill="1" applyBorder="1" applyAlignment="1">
      <alignment horizontal="center" vertical="center" shrinkToFit="1"/>
    </xf>
    <xf numFmtId="9" fontId="34" fillId="18" borderId="94" xfId="43" applyNumberFormat="1" applyFont="1" applyFill="1" applyBorder="1" applyAlignment="1">
      <alignment horizontal="center" vertical="center" shrinkToFit="1"/>
    </xf>
    <xf numFmtId="178" fontId="34" fillId="0" borderId="103" xfId="33" applyNumberFormat="1" applyFont="1" applyBorder="1" applyAlignment="1">
      <alignment horizontal="right" vertical="center" shrinkToFit="1"/>
    </xf>
    <xf numFmtId="178" fontId="34" fillId="0" borderId="104" xfId="33" applyNumberFormat="1" applyFont="1" applyBorder="1" applyAlignment="1">
      <alignment horizontal="right" vertical="center" shrinkToFit="1"/>
    </xf>
    <xf numFmtId="178" fontId="34" fillId="0" borderId="105" xfId="33" applyNumberFormat="1" applyFont="1" applyBorder="1" applyAlignment="1">
      <alignment horizontal="right" vertical="center" shrinkToFit="1"/>
    </xf>
    <xf numFmtId="0" fontId="29" fillId="18" borderId="89" xfId="43" applyFont="1" applyFill="1" applyBorder="1" applyAlignment="1">
      <alignment horizontal="center" vertical="center" shrinkToFit="1"/>
    </xf>
    <xf numFmtId="0" fontId="29" fillId="18" borderId="15" xfId="43" applyFont="1" applyFill="1" applyBorder="1" applyAlignment="1">
      <alignment horizontal="center" vertical="center" shrinkToFit="1"/>
    </xf>
    <xf numFmtId="0" fontId="29" fillId="18" borderId="90" xfId="43" applyFont="1" applyFill="1" applyBorder="1" applyAlignment="1">
      <alignment horizontal="center" vertical="center" shrinkToFit="1"/>
    </xf>
    <xf numFmtId="176" fontId="29" fillId="18" borderId="91" xfId="43" applyNumberFormat="1" applyFont="1" applyFill="1" applyBorder="1" applyAlignment="1">
      <alignment horizontal="center" vertical="center" shrinkToFit="1"/>
    </xf>
    <xf numFmtId="176" fontId="29" fillId="18" borderId="92" xfId="43" applyNumberFormat="1" applyFont="1" applyFill="1" applyBorder="1" applyAlignment="1">
      <alignment horizontal="center" vertical="center" shrinkToFit="1"/>
    </xf>
    <xf numFmtId="178" fontId="34" fillId="0" borderId="95" xfId="33" applyNumberFormat="1" applyFont="1" applyBorder="1" applyAlignment="1">
      <alignment horizontal="right" vertical="center" shrinkToFit="1"/>
    </xf>
    <xf numFmtId="178" fontId="34" fillId="0" borderId="96" xfId="33" applyNumberFormat="1" applyFont="1" applyBorder="1" applyAlignment="1">
      <alignment horizontal="right" vertical="center" shrinkToFit="1"/>
    </xf>
    <xf numFmtId="178" fontId="34" fillId="0" borderId="97" xfId="33" applyNumberFormat="1" applyFont="1" applyBorder="1" applyAlignment="1">
      <alignment horizontal="right" vertical="center" shrinkToFit="1"/>
    </xf>
    <xf numFmtId="178" fontId="34" fillId="0" borderId="98" xfId="33" applyNumberFormat="1" applyFont="1" applyBorder="1" applyAlignment="1">
      <alignment horizontal="right" vertical="center" shrinkToFit="1"/>
    </xf>
    <xf numFmtId="178" fontId="46" fillId="0" borderId="99" xfId="33" applyNumberFormat="1" applyFont="1" applyBorder="1" applyAlignment="1">
      <alignment horizontal="right" vertical="center" shrinkToFit="1"/>
    </xf>
    <xf numFmtId="178" fontId="46" fillId="0" borderId="46" xfId="33" applyNumberFormat="1" applyFont="1" applyBorder="1" applyAlignment="1">
      <alignment horizontal="right" vertical="center" shrinkToFit="1"/>
    </xf>
    <xf numFmtId="178" fontId="46" fillId="0" borderId="100" xfId="33" applyNumberFormat="1" applyFont="1" applyBorder="1" applyAlignment="1">
      <alignment horizontal="right" vertical="center" shrinkToFit="1"/>
    </xf>
    <xf numFmtId="178" fontId="34" fillId="0" borderId="101" xfId="33" applyNumberFormat="1" applyFont="1" applyBorder="1" applyAlignment="1">
      <alignment horizontal="right" vertical="center" shrinkToFit="1"/>
    </xf>
    <xf numFmtId="178" fontId="34" fillId="0" borderId="102" xfId="33" applyNumberFormat="1" applyFont="1" applyBorder="1" applyAlignment="1">
      <alignment horizontal="right" vertical="center" shrinkToFit="1"/>
    </xf>
    <xf numFmtId="0" fontId="29" fillId="0" borderId="45" xfId="43" applyFont="1" applyBorder="1" applyAlignment="1">
      <alignment horizontal="left" vertical="center" shrinkToFit="1"/>
    </xf>
    <xf numFmtId="0" fontId="29" fillId="0" borderId="46" xfId="43" applyFont="1" applyBorder="1" applyAlignment="1">
      <alignment horizontal="left" vertical="center" shrinkToFit="1"/>
    </xf>
    <xf numFmtId="0" fontId="29" fillId="0" borderId="65" xfId="43" applyFont="1" applyBorder="1" applyAlignment="1">
      <alignment horizontal="left" vertical="center" shrinkToFit="1"/>
    </xf>
    <xf numFmtId="49" fontId="29" fillId="0" borderId="79" xfId="43" applyNumberFormat="1" applyFont="1" applyBorder="1" applyAlignment="1">
      <alignment horizontal="left" vertical="center" shrinkToFit="1"/>
    </xf>
    <xf numFmtId="0" fontId="29" fillId="0" borderId="61" xfId="43" applyFont="1" applyBorder="1" applyAlignment="1">
      <alignment horizontal="left" vertical="center" shrinkToFit="1"/>
    </xf>
    <xf numFmtId="0" fontId="29" fillId="0" borderId="64" xfId="43" applyFont="1" applyBorder="1" applyAlignment="1">
      <alignment horizontal="left" vertical="center" shrinkToFit="1"/>
    </xf>
    <xf numFmtId="0" fontId="29" fillId="0" borderId="64" xfId="43" applyFont="1" applyBorder="1" applyAlignment="1">
      <alignment horizontal="center" vertical="center" wrapText="1"/>
    </xf>
    <xf numFmtId="0" fontId="29" fillId="0" borderId="42" xfId="43" applyFont="1" applyBorder="1" applyAlignment="1">
      <alignment horizontal="center" vertical="center" wrapText="1"/>
    </xf>
    <xf numFmtId="0" fontId="32" fillId="0" borderId="25" xfId="43" applyFont="1" applyBorder="1" applyAlignment="1">
      <alignment horizontal="center" vertical="center" shrinkToFit="1"/>
    </xf>
    <xf numFmtId="0" fontId="40" fillId="0" borderId="0" xfId="43" applyFont="1" applyAlignment="1">
      <alignment horizontal="center" vertical="center" shrinkToFit="1"/>
    </xf>
    <xf numFmtId="0" fontId="40" fillId="0" borderId="77" xfId="43" applyFont="1" applyBorder="1" applyAlignment="1">
      <alignment horizontal="center" vertical="center" shrinkToFit="1"/>
    </xf>
    <xf numFmtId="9" fontId="34" fillId="18" borderId="56" xfId="45" applyFont="1" applyFill="1" applyBorder="1" applyAlignment="1">
      <alignment horizontal="center" vertical="center" shrinkToFit="1"/>
    </xf>
    <xf numFmtId="9" fontId="34" fillId="18" borderId="57" xfId="45" applyFont="1" applyFill="1" applyBorder="1" applyAlignment="1">
      <alignment horizontal="center" vertical="center" shrinkToFit="1"/>
    </xf>
    <xf numFmtId="178" fontId="34" fillId="21" borderId="28" xfId="33" applyNumberFormat="1" applyFont="1" applyFill="1" applyBorder="1" applyAlignment="1" applyProtection="1">
      <alignment horizontal="right" vertical="center" shrinkToFit="1"/>
      <protection locked="0"/>
    </xf>
    <xf numFmtId="178" fontId="34" fillId="21" borderId="59" xfId="33" applyNumberFormat="1" applyFont="1" applyFill="1" applyBorder="1" applyAlignment="1" applyProtection="1">
      <alignment horizontal="right" vertical="center" shrinkToFit="1"/>
      <protection locked="0"/>
    </xf>
    <xf numFmtId="0" fontId="37" fillId="0" borderId="47" xfId="0" applyFont="1" applyBorder="1" applyAlignment="1">
      <alignment vertical="center" wrapText="1"/>
    </xf>
    <xf numFmtId="0" fontId="37" fillId="0" borderId="33" xfId="0" applyFont="1" applyBorder="1" applyAlignment="1">
      <alignment vertical="center" wrapText="1"/>
    </xf>
    <xf numFmtId="0" fontId="37" fillId="0" borderId="34" xfId="0" applyFont="1" applyBorder="1" applyAlignment="1">
      <alignment vertical="center" wrapText="1"/>
    </xf>
    <xf numFmtId="0" fontId="37" fillId="0" borderId="40" xfId="0" applyFont="1" applyBorder="1" applyAlignment="1">
      <alignment vertical="center" wrapText="1"/>
    </xf>
    <xf numFmtId="0" fontId="37" fillId="0" borderId="35" xfId="0" applyFont="1" applyBorder="1" applyAlignment="1">
      <alignment vertical="center" wrapText="1"/>
    </xf>
    <xf numFmtId="0" fontId="37" fillId="0" borderId="36" xfId="0" applyFont="1" applyBorder="1" applyAlignment="1">
      <alignment vertical="center" wrapText="1"/>
    </xf>
    <xf numFmtId="0" fontId="29" fillId="0" borderId="25" xfId="43" applyFont="1" applyBorder="1" applyAlignment="1">
      <alignment horizontal="left" vertical="center" wrapText="1"/>
    </xf>
    <xf numFmtId="0" fontId="29" fillId="20" borderId="25" xfId="43" applyFont="1" applyFill="1" applyBorder="1" applyAlignment="1">
      <alignment horizontal="center" vertical="center" shrinkToFit="1"/>
    </xf>
    <xf numFmtId="9" fontId="44" fillId="0" borderId="25" xfId="43" applyNumberFormat="1" applyFont="1" applyBorder="1" applyAlignment="1" applyProtection="1">
      <alignment horizontal="center" vertical="center" shrinkToFit="1"/>
      <protection locked="0"/>
    </xf>
    <xf numFmtId="0" fontId="32" fillId="0" borderId="106" xfId="43" applyFont="1" applyBorder="1" applyAlignment="1" applyProtection="1">
      <alignment horizontal="center" vertical="center" shrinkToFit="1"/>
      <protection locked="0"/>
    </xf>
    <xf numFmtId="0" fontId="32" fillId="0" borderId="107" xfId="43" applyFont="1" applyBorder="1" applyAlignment="1" applyProtection="1">
      <alignment horizontal="center" vertical="center" shrinkToFit="1"/>
      <protection locked="0"/>
    </xf>
    <xf numFmtId="0" fontId="32" fillId="0" borderId="108" xfId="43" applyFont="1" applyBorder="1" applyAlignment="1" applyProtection="1">
      <alignment horizontal="center" vertical="center" shrinkToFit="1"/>
      <protection locked="0"/>
    </xf>
    <xf numFmtId="0" fontId="29" fillId="0" borderId="76" xfId="43" applyFont="1" applyBorder="1" applyAlignment="1">
      <alignment horizontal="left" vertical="center" shrinkToFit="1"/>
    </xf>
    <xf numFmtId="0" fontId="29" fillId="0" borderId="27" xfId="43" applyFont="1" applyBorder="1" applyAlignment="1">
      <alignment horizontal="left" vertical="center" shrinkToFit="1"/>
    </xf>
    <xf numFmtId="9" fontId="34" fillId="18" borderId="63" xfId="43" applyNumberFormat="1" applyFont="1" applyFill="1" applyBorder="1" applyAlignment="1">
      <alignment horizontal="center" vertical="center" shrinkToFit="1"/>
    </xf>
    <xf numFmtId="178" fontId="34" fillId="19" borderId="60" xfId="33" applyNumberFormat="1" applyFont="1" applyFill="1" applyBorder="1" applyAlignment="1" applyProtection="1">
      <alignment horizontal="right" vertical="center" shrinkToFit="1"/>
      <protection locked="0"/>
    </xf>
    <xf numFmtId="49" fontId="29" fillId="0" borderId="79" xfId="33" applyNumberFormat="1" applyFont="1" applyBorder="1" applyAlignment="1">
      <alignment horizontal="left" vertical="center" shrinkToFit="1"/>
    </xf>
    <xf numFmtId="0" fontId="29" fillId="0" borderId="61" xfId="33" applyNumberFormat="1" applyFont="1" applyBorder="1" applyAlignment="1">
      <alignment horizontal="left" vertical="center" shrinkToFit="1"/>
    </xf>
    <xf numFmtId="0" fontId="29" fillId="0" borderId="64" xfId="33" applyNumberFormat="1" applyFont="1" applyBorder="1" applyAlignment="1">
      <alignment horizontal="left" vertical="center" shrinkToFit="1"/>
    </xf>
    <xf numFmtId="178" fontId="34" fillId="0" borderId="28" xfId="33" applyNumberFormat="1" applyFont="1" applyFill="1" applyBorder="1" applyAlignment="1" applyProtection="1">
      <alignment horizontal="right" vertical="center" shrinkToFit="1"/>
      <protection locked="0"/>
    </xf>
    <xf numFmtId="178" fontId="34" fillId="0" borderId="60" xfId="33" applyNumberFormat="1" applyFont="1" applyFill="1" applyBorder="1" applyAlignment="1" applyProtection="1">
      <alignment horizontal="right" vertical="center" shrinkToFit="1"/>
      <protection locked="0"/>
    </xf>
    <xf numFmtId="178" fontId="34" fillId="0" borderId="28" xfId="33" applyNumberFormat="1" applyFont="1" applyFill="1" applyBorder="1" applyAlignment="1">
      <alignment horizontal="right" vertical="center" shrinkToFit="1"/>
    </xf>
    <xf numFmtId="178" fontId="34" fillId="0" borderId="59" xfId="33" applyNumberFormat="1" applyFont="1" applyFill="1" applyBorder="1" applyAlignment="1">
      <alignment horizontal="right" vertical="center" shrinkToFit="1"/>
    </xf>
    <xf numFmtId="180" fontId="29" fillId="18" borderId="55" xfId="43" applyNumberFormat="1" applyFont="1" applyFill="1" applyBorder="1" applyAlignment="1">
      <alignment horizontal="center" vertical="center" shrinkToFit="1"/>
    </xf>
    <xf numFmtId="180" fontId="29" fillId="18" borderId="16" xfId="43" applyNumberFormat="1" applyFont="1" applyFill="1" applyBorder="1" applyAlignment="1">
      <alignment horizontal="center" vertical="center" shrinkToFit="1"/>
    </xf>
    <xf numFmtId="180" fontId="29" fillId="18" borderId="62" xfId="43" applyNumberFormat="1" applyFont="1" applyFill="1" applyBorder="1" applyAlignment="1">
      <alignment horizontal="center" vertical="center" shrinkToFit="1"/>
    </xf>
    <xf numFmtId="49" fontId="29" fillId="0" borderId="61" xfId="43" applyNumberFormat="1" applyFont="1" applyBorder="1" applyAlignment="1">
      <alignment horizontal="left" vertical="center" shrinkToFit="1"/>
    </xf>
    <xf numFmtId="49" fontId="29" fillId="0" borderId="64" xfId="43" applyNumberFormat="1" applyFont="1" applyBorder="1" applyAlignment="1">
      <alignment horizontal="left" vertical="center" shrinkToFit="1"/>
    </xf>
    <xf numFmtId="0" fontId="29" fillId="0" borderId="29" xfId="43" applyFont="1" applyBorder="1" applyAlignment="1">
      <alignment horizontal="left" vertical="center" shrinkToFit="1"/>
    </xf>
    <xf numFmtId="0" fontId="29" fillId="0" borderId="30" xfId="43" applyFont="1" applyBorder="1" applyAlignment="1">
      <alignment horizontal="left" vertical="center" shrinkToFit="1"/>
    </xf>
    <xf numFmtId="176" fontId="32" fillId="0" borderId="19" xfId="43" applyNumberFormat="1" applyFont="1" applyBorder="1" applyAlignment="1">
      <alignment horizontal="center" vertical="center" shrinkToFit="1"/>
    </xf>
    <xf numFmtId="176" fontId="32" fillId="0" borderId="20" xfId="43" applyNumberFormat="1" applyFont="1" applyBorder="1" applyAlignment="1">
      <alignment horizontal="center" vertical="center" shrinkToFit="1"/>
    </xf>
    <xf numFmtId="176" fontId="32" fillId="0" borderId="31" xfId="43" applyNumberFormat="1" applyFont="1" applyBorder="1" applyAlignment="1">
      <alignment horizontal="center" vertical="center" shrinkToFit="1"/>
    </xf>
    <xf numFmtId="176" fontId="32" fillId="0" borderId="26" xfId="43" applyNumberFormat="1" applyFont="1" applyBorder="1" applyAlignment="1">
      <alignment horizontal="center" vertical="center" shrinkToFit="1"/>
    </xf>
    <xf numFmtId="176" fontId="32" fillId="0" borderId="13" xfId="43" applyNumberFormat="1" applyFont="1" applyBorder="1" applyAlignment="1">
      <alignment horizontal="center" vertical="center" shrinkToFit="1"/>
    </xf>
    <xf numFmtId="176" fontId="32" fillId="0" borderId="32" xfId="43" applyNumberFormat="1" applyFont="1" applyBorder="1" applyAlignment="1">
      <alignment horizontal="center" vertical="center" shrinkToFit="1"/>
    </xf>
    <xf numFmtId="0" fontId="37" fillId="0" borderId="37" xfId="0" applyFont="1" applyBorder="1" applyAlignment="1">
      <alignment vertical="center" wrapText="1"/>
    </xf>
    <xf numFmtId="0" fontId="37" fillId="0" borderId="38" xfId="0" applyFont="1" applyBorder="1" applyAlignment="1">
      <alignment vertical="center" wrapText="1"/>
    </xf>
    <xf numFmtId="0" fontId="37" fillId="0" borderId="39" xfId="0" applyFont="1" applyBorder="1" applyAlignment="1">
      <alignment vertical="center" wrapText="1"/>
    </xf>
    <xf numFmtId="0" fontId="29" fillId="0" borderId="41" xfId="43" applyFont="1" applyBorder="1" applyAlignment="1">
      <alignment horizontal="center" vertical="center" wrapText="1"/>
    </xf>
    <xf numFmtId="181" fontId="47" fillId="0" borderId="21" xfId="0" applyNumberFormat="1" applyFont="1" applyBorder="1" applyAlignment="1">
      <alignment horizontal="right" vertical="center"/>
    </xf>
    <xf numFmtId="181" fontId="47" fillId="0" borderId="22" xfId="0" applyNumberFormat="1" applyFont="1" applyBorder="1" applyAlignment="1">
      <alignment horizontal="right" vertical="center"/>
    </xf>
    <xf numFmtId="181" fontId="47" fillId="0" borderId="23" xfId="0" applyNumberFormat="1" applyFont="1" applyBorder="1" applyAlignment="1">
      <alignment horizontal="right" vertical="center"/>
    </xf>
    <xf numFmtId="0" fontId="29" fillId="23" borderId="0" xfId="43" applyFont="1" applyFill="1" applyAlignment="1">
      <alignment horizontal="center" vertical="center" shrinkToFit="1"/>
    </xf>
    <xf numFmtId="177" fontId="32" fillId="23" borderId="0" xfId="43" applyNumberFormat="1" applyFont="1" applyFill="1" applyAlignment="1">
      <alignment horizontal="right" vertical="center" shrinkToFit="1"/>
    </xf>
    <xf numFmtId="0" fontId="3" fillId="19" borderId="81" xfId="0" applyFont="1" applyFill="1" applyBorder="1" applyAlignment="1" applyProtection="1">
      <alignment horizontal="left" vertical="center" shrinkToFit="1"/>
      <protection locked="0"/>
    </xf>
    <xf numFmtId="0" fontId="3" fillId="19" borderId="0" xfId="0" applyFont="1" applyFill="1" applyAlignment="1" applyProtection="1">
      <alignment horizontal="left" vertical="center" shrinkToFit="1"/>
      <protection locked="0"/>
    </xf>
    <xf numFmtId="0" fontId="3" fillId="19" borderId="82" xfId="0" applyFont="1" applyFill="1" applyBorder="1" applyAlignment="1" applyProtection="1">
      <alignment horizontal="left" vertical="center" shrinkToFit="1"/>
      <protection locked="0"/>
    </xf>
    <xf numFmtId="0" fontId="3" fillId="0" borderId="8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2" xfId="0" applyFont="1" applyBorder="1" applyAlignment="1">
      <alignment horizontal="left" vertical="center" shrinkToFit="1"/>
    </xf>
    <xf numFmtId="0" fontId="3" fillId="19" borderId="79" xfId="0" applyFont="1" applyFill="1" applyBorder="1" applyAlignment="1" applyProtection="1">
      <alignment horizontal="left" vertical="center" shrinkToFit="1"/>
      <protection locked="0"/>
    </xf>
    <xf numFmtId="0" fontId="3" fillId="19" borderId="61" xfId="0" applyFont="1" applyFill="1" applyBorder="1" applyAlignment="1" applyProtection="1">
      <alignment horizontal="left" vertical="center" shrinkToFit="1"/>
      <protection locked="0"/>
    </xf>
    <xf numFmtId="0" fontId="3" fillId="19" borderId="64" xfId="0" applyFont="1" applyFill="1" applyBorder="1" applyAlignment="1" applyProtection="1">
      <alignment horizontal="left" vertical="center" shrinkToFit="1"/>
      <protection locked="0"/>
    </xf>
    <xf numFmtId="0" fontId="3" fillId="0" borderId="79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0" fontId="3" fillId="0" borderId="64" xfId="0" applyFont="1" applyBorder="1" applyAlignment="1">
      <alignment horizontal="left" vertical="center" shrinkToFit="1"/>
    </xf>
    <xf numFmtId="0" fontId="3" fillId="19" borderId="80" xfId="0" applyFont="1" applyFill="1" applyBorder="1" applyAlignment="1" applyProtection="1">
      <alignment horizontal="left" vertical="center" shrinkToFit="1"/>
      <protection locked="0"/>
    </xf>
    <xf numFmtId="0" fontId="3" fillId="0" borderId="80" xfId="0" applyFont="1" applyBorder="1" applyAlignment="1">
      <alignment horizontal="left" vertical="center" shrinkToFit="1"/>
    </xf>
    <xf numFmtId="0" fontId="2" fillId="19" borderId="48" xfId="0" applyFont="1" applyFill="1" applyBorder="1" applyAlignment="1" applyProtection="1">
      <alignment vertical="center" shrinkToFit="1"/>
      <protection locked="0"/>
    </xf>
    <xf numFmtId="0" fontId="2" fillId="19" borderId="49" xfId="0" applyFont="1" applyFill="1" applyBorder="1" applyAlignment="1" applyProtection="1">
      <alignment vertical="center" shrinkToFit="1"/>
      <protection locked="0"/>
    </xf>
    <xf numFmtId="0" fontId="2" fillId="0" borderId="48" xfId="0" applyFont="1" applyBorder="1" applyAlignment="1">
      <alignment vertical="center" shrinkToFit="1"/>
    </xf>
    <xf numFmtId="0" fontId="2" fillId="0" borderId="49" xfId="0" applyFont="1" applyBorder="1" applyAlignment="1">
      <alignment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標準_1" xfId="43" xr:uid="{00000000-0005-0000-0000-00002B000000}"/>
    <cellStyle name="良い" xfId="44" builtinId="26" customBuiltin="1"/>
  </cellStyles>
  <dxfs count="1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23</xdr:row>
      <xdr:rowOff>85725</xdr:rowOff>
    </xdr:from>
    <xdr:to>
      <xdr:col>15</xdr:col>
      <xdr:colOff>85725</xdr:colOff>
      <xdr:row>25</xdr:row>
      <xdr:rowOff>161925</xdr:rowOff>
    </xdr:to>
    <xdr:sp macro="" textlink="">
      <xdr:nvSpPr>
        <xdr:cNvPr id="49160" name="AutoShape 23">
          <a:extLst>
            <a:ext uri="{FF2B5EF4-FFF2-40B4-BE49-F238E27FC236}">
              <a16:creationId xmlns:a16="http://schemas.microsoft.com/office/drawing/2014/main" id="{489E84DB-A976-4B7C-84E2-BC40830FF7E5}"/>
            </a:ext>
          </a:extLst>
        </xdr:cNvPr>
        <xdr:cNvSpPr>
          <a:spLocks noChangeArrowheads="1"/>
        </xdr:cNvSpPr>
      </xdr:nvSpPr>
      <xdr:spPr bwMode="auto">
        <a:xfrm>
          <a:off x="2733675" y="4924425"/>
          <a:ext cx="2495550" cy="457200"/>
        </a:xfrm>
        <a:prstGeom prst="wedgeRoundRectCallout">
          <a:avLst>
            <a:gd name="adj1" fmla="val -54384"/>
            <a:gd name="adj2" fmla="val -213180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第２回目以降はその月までの累計の出来高金額（税抜）を記入して下さい。</a:t>
          </a:r>
        </a:p>
      </xdr:txBody>
    </xdr:sp>
    <xdr:clientData/>
  </xdr:twoCellAnchor>
  <xdr:twoCellAnchor>
    <xdr:from>
      <xdr:col>10</xdr:col>
      <xdr:colOff>276225</xdr:colOff>
      <xdr:row>9</xdr:row>
      <xdr:rowOff>161925</xdr:rowOff>
    </xdr:from>
    <xdr:to>
      <xdr:col>13</xdr:col>
      <xdr:colOff>323850</xdr:colOff>
      <xdr:row>15</xdr:row>
      <xdr:rowOff>28575</xdr:rowOff>
    </xdr:to>
    <xdr:sp macro="" textlink="">
      <xdr:nvSpPr>
        <xdr:cNvPr id="49161" name="AutoShape 23">
          <a:extLst>
            <a:ext uri="{FF2B5EF4-FFF2-40B4-BE49-F238E27FC236}">
              <a16:creationId xmlns:a16="http://schemas.microsoft.com/office/drawing/2014/main" id="{683D86A2-36AE-420C-A8E8-97692F054EF8}"/>
            </a:ext>
          </a:extLst>
        </xdr:cNvPr>
        <xdr:cNvSpPr>
          <a:spLocks noChangeArrowheads="1"/>
        </xdr:cNvSpPr>
      </xdr:nvSpPr>
      <xdr:spPr bwMode="auto">
        <a:xfrm>
          <a:off x="3705225" y="2428875"/>
          <a:ext cx="1076325" cy="819150"/>
        </a:xfrm>
        <a:prstGeom prst="wedgeRoundRectCallout">
          <a:avLst>
            <a:gd name="adj1" fmla="val -78000"/>
            <a:gd name="adj2" fmla="val -56384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注文書記載の案件番号を記入して下さい。</a:t>
          </a:r>
        </a:p>
      </xdr:txBody>
    </xdr:sp>
    <xdr:clientData/>
  </xdr:twoCellAnchor>
  <xdr:twoCellAnchor>
    <xdr:from>
      <xdr:col>3</xdr:col>
      <xdr:colOff>142875</xdr:colOff>
      <xdr:row>28</xdr:row>
      <xdr:rowOff>133350</xdr:rowOff>
    </xdr:from>
    <xdr:to>
      <xdr:col>10</xdr:col>
      <xdr:colOff>228600</xdr:colOff>
      <xdr:row>30</xdr:row>
      <xdr:rowOff>133350</xdr:rowOff>
    </xdr:to>
    <xdr:sp macro="" textlink="">
      <xdr:nvSpPr>
        <xdr:cNvPr id="49162" name="AutoShape 28">
          <a:extLst>
            <a:ext uri="{FF2B5EF4-FFF2-40B4-BE49-F238E27FC236}">
              <a16:creationId xmlns:a16="http://schemas.microsoft.com/office/drawing/2014/main" id="{C0B6F402-D2DC-41F3-B9E8-5D7C87908557}"/>
            </a:ext>
          </a:extLst>
        </xdr:cNvPr>
        <xdr:cNvSpPr>
          <a:spLocks noChangeArrowheads="1"/>
        </xdr:cNvSpPr>
      </xdr:nvSpPr>
      <xdr:spPr bwMode="auto">
        <a:xfrm>
          <a:off x="1171575" y="5924550"/>
          <a:ext cx="2486025" cy="381000"/>
        </a:xfrm>
        <a:prstGeom prst="wedgeRoundRectCallout">
          <a:avLst>
            <a:gd name="adj1" fmla="val -37940"/>
            <a:gd name="adj2" fmla="val -94444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消費税額は、当月支払額に対する消費税額です。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12</xdr:col>
      <xdr:colOff>298739</xdr:colOff>
      <xdr:row>0</xdr:row>
      <xdr:rowOff>30307</xdr:rowOff>
    </xdr:from>
    <xdr:to>
      <xdr:col>20</xdr:col>
      <xdr:colOff>114300</xdr:colOff>
      <xdr:row>1</xdr:row>
      <xdr:rowOff>266700</xdr:rowOff>
    </xdr:to>
    <xdr:sp macro="" textlink="">
      <xdr:nvSpPr>
        <xdr:cNvPr id="49163" name="AutoShape 23">
          <a:extLst>
            <a:ext uri="{FF2B5EF4-FFF2-40B4-BE49-F238E27FC236}">
              <a16:creationId xmlns:a16="http://schemas.microsoft.com/office/drawing/2014/main" id="{E3E5B61E-7F38-4397-BD2C-1149890C4425}"/>
            </a:ext>
          </a:extLst>
        </xdr:cNvPr>
        <xdr:cNvSpPr>
          <a:spLocks noChangeArrowheads="1"/>
        </xdr:cNvSpPr>
      </xdr:nvSpPr>
      <xdr:spPr bwMode="auto">
        <a:xfrm>
          <a:off x="4413539" y="30307"/>
          <a:ext cx="2558761" cy="522143"/>
        </a:xfrm>
        <a:prstGeom prst="wedgeRoundRectCallout">
          <a:avLst>
            <a:gd name="adj1" fmla="val 4130"/>
            <a:gd name="adj2" fmla="val 15226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注文書記載の請負金額（税抜）を記入して下さい。</a:t>
          </a:r>
        </a:p>
      </xdr:txBody>
    </xdr:sp>
    <xdr:clientData/>
  </xdr:twoCellAnchor>
  <xdr:twoCellAnchor>
    <xdr:from>
      <xdr:col>18</xdr:col>
      <xdr:colOff>285750</xdr:colOff>
      <xdr:row>21</xdr:row>
      <xdr:rowOff>104775</xdr:rowOff>
    </xdr:from>
    <xdr:to>
      <xdr:col>22</xdr:col>
      <xdr:colOff>142875</xdr:colOff>
      <xdr:row>27</xdr:row>
      <xdr:rowOff>19050</xdr:rowOff>
    </xdr:to>
    <xdr:sp macro="" textlink="">
      <xdr:nvSpPr>
        <xdr:cNvPr id="49164" name="AutoShape 24">
          <a:extLst>
            <a:ext uri="{FF2B5EF4-FFF2-40B4-BE49-F238E27FC236}">
              <a16:creationId xmlns:a16="http://schemas.microsoft.com/office/drawing/2014/main" id="{6FD36442-9AD4-461B-B321-1598218209DF}"/>
            </a:ext>
          </a:extLst>
        </xdr:cNvPr>
        <xdr:cNvSpPr>
          <a:spLocks noChangeArrowheads="1"/>
        </xdr:cNvSpPr>
      </xdr:nvSpPr>
      <xdr:spPr bwMode="auto">
        <a:xfrm>
          <a:off x="6457950" y="4467225"/>
          <a:ext cx="1228725" cy="1057275"/>
        </a:xfrm>
        <a:prstGeom prst="wedgeRoundRectCallout">
          <a:avLst>
            <a:gd name="adj1" fmla="val -106250"/>
            <a:gd name="adj2" fmla="val -49181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出来高100%に達した翌月の請求額は、留保金の解除請求を行って下さい。</a:t>
          </a:r>
        </a:p>
      </xdr:txBody>
    </xdr:sp>
    <xdr:clientData/>
  </xdr:twoCellAnchor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49214" name="Picture 4">
          <a:extLst>
            <a:ext uri="{FF2B5EF4-FFF2-40B4-BE49-F238E27FC236}">
              <a16:creationId xmlns:a16="http://schemas.microsoft.com/office/drawing/2014/main" id="{1FD74916-4620-3083-DC29-FE67D12F3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85725</xdr:colOff>
      <xdr:row>2</xdr:row>
      <xdr:rowOff>47625</xdr:rowOff>
    </xdr:from>
    <xdr:to>
      <xdr:col>29</xdr:col>
      <xdr:colOff>9525</xdr:colOff>
      <xdr:row>3</xdr:row>
      <xdr:rowOff>284018</xdr:rowOff>
    </xdr:to>
    <xdr:sp macro="" textlink="">
      <xdr:nvSpPr>
        <xdr:cNvPr id="2" name="AutoShape 23">
          <a:extLst>
            <a:ext uri="{FF2B5EF4-FFF2-40B4-BE49-F238E27FC236}">
              <a16:creationId xmlns:a16="http://schemas.microsoft.com/office/drawing/2014/main" id="{CD532B62-300A-4A13-A500-3D70E520D6D6}"/>
            </a:ext>
          </a:extLst>
        </xdr:cNvPr>
        <xdr:cNvSpPr>
          <a:spLocks noChangeArrowheads="1"/>
        </xdr:cNvSpPr>
      </xdr:nvSpPr>
      <xdr:spPr bwMode="auto">
        <a:xfrm>
          <a:off x="7286625" y="762000"/>
          <a:ext cx="2667000" cy="522143"/>
        </a:xfrm>
        <a:prstGeom prst="wedgeRoundRectCallout">
          <a:avLst>
            <a:gd name="adj1" fmla="val -7656"/>
            <a:gd name="adj2" fmla="val 128552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適格請求書発行事業者の登録番号を記入して下さい。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304800</xdr:colOff>
      <xdr:row>15</xdr:row>
      <xdr:rowOff>0</xdr:rowOff>
    </xdr:from>
    <xdr:to>
      <xdr:col>26</xdr:col>
      <xdr:colOff>200025</xdr:colOff>
      <xdr:row>18</xdr:row>
      <xdr:rowOff>47625</xdr:rowOff>
    </xdr:to>
    <xdr:sp macro="" textlink="">
      <xdr:nvSpPr>
        <xdr:cNvPr id="3" name="AutoShape 24">
          <a:extLst>
            <a:ext uri="{FF2B5EF4-FFF2-40B4-BE49-F238E27FC236}">
              <a16:creationId xmlns:a16="http://schemas.microsoft.com/office/drawing/2014/main" id="{6115E9E8-70FA-403C-B24D-400C5BED2067}"/>
            </a:ext>
          </a:extLst>
        </xdr:cNvPr>
        <xdr:cNvSpPr>
          <a:spLocks noChangeArrowheads="1"/>
        </xdr:cNvSpPr>
      </xdr:nvSpPr>
      <xdr:spPr bwMode="auto">
        <a:xfrm>
          <a:off x="7162800" y="3429000"/>
          <a:ext cx="1952625" cy="504825"/>
        </a:xfrm>
        <a:prstGeom prst="wedgeRoundRectCallout">
          <a:avLst>
            <a:gd name="adj1" fmla="val -99909"/>
            <a:gd name="adj2" fmla="val -156728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振込先の金融機関情報を記入して下さい。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255A23-4C10-4F91-9A72-965A474A3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50185" name="Picture 4">
          <a:extLst>
            <a:ext uri="{FF2B5EF4-FFF2-40B4-BE49-F238E27FC236}">
              <a16:creationId xmlns:a16="http://schemas.microsoft.com/office/drawing/2014/main" id="{8DB19632-2E67-2F7E-67E4-B2877BBEA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35867" name="Picture 4">
          <a:extLst>
            <a:ext uri="{FF2B5EF4-FFF2-40B4-BE49-F238E27FC236}">
              <a16:creationId xmlns:a16="http://schemas.microsoft.com/office/drawing/2014/main" id="{A7FA610D-C268-22A3-D946-9CCD4EEEB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37908" name="Picture 1">
          <a:extLst>
            <a:ext uri="{FF2B5EF4-FFF2-40B4-BE49-F238E27FC236}">
              <a16:creationId xmlns:a16="http://schemas.microsoft.com/office/drawing/2014/main" id="{4D160B8D-72DA-01DC-960F-016EF53EB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39955" name="Picture 1">
          <a:extLst>
            <a:ext uri="{FF2B5EF4-FFF2-40B4-BE49-F238E27FC236}">
              <a16:creationId xmlns:a16="http://schemas.microsoft.com/office/drawing/2014/main" id="{A95105E5-4089-8B1A-88DF-8C6D101EE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42003" name="Picture 1">
          <a:extLst>
            <a:ext uri="{FF2B5EF4-FFF2-40B4-BE49-F238E27FC236}">
              <a16:creationId xmlns:a16="http://schemas.microsoft.com/office/drawing/2014/main" id="{641AF74F-92F4-0E9D-9A53-A0252DED7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43027" name="Picture 1">
          <a:extLst>
            <a:ext uri="{FF2B5EF4-FFF2-40B4-BE49-F238E27FC236}">
              <a16:creationId xmlns:a16="http://schemas.microsoft.com/office/drawing/2014/main" id="{54140C8B-02A2-B3AB-39E3-32558A11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44051" name="Picture 1">
          <a:extLst>
            <a:ext uri="{FF2B5EF4-FFF2-40B4-BE49-F238E27FC236}">
              <a16:creationId xmlns:a16="http://schemas.microsoft.com/office/drawing/2014/main" id="{8B99486D-EC30-468F-7C69-FADAB0D0C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45075" name="Picture 1">
          <a:extLst>
            <a:ext uri="{FF2B5EF4-FFF2-40B4-BE49-F238E27FC236}">
              <a16:creationId xmlns:a16="http://schemas.microsoft.com/office/drawing/2014/main" id="{44654EF3-2B30-58A8-1195-31BF5EF46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0</xdr:colOff>
      <xdr:row>1</xdr:row>
      <xdr:rowOff>342900</xdr:rowOff>
    </xdr:to>
    <xdr:pic>
      <xdr:nvPicPr>
        <xdr:cNvPr id="46099" name="Picture 1">
          <a:extLst>
            <a:ext uri="{FF2B5EF4-FFF2-40B4-BE49-F238E27FC236}">
              <a16:creationId xmlns:a16="http://schemas.microsoft.com/office/drawing/2014/main" id="{692D3646-69A8-D614-CA7D-ECB2F110E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028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"/>
  <sheetViews>
    <sheetView showGridLines="0" zoomScaleNormal="100" workbookViewId="0">
      <selection activeCell="AH10" sqref="AH10"/>
    </sheetView>
  </sheetViews>
  <sheetFormatPr defaultRowHeight="11.25" x14ac:dyDescent="0.15"/>
  <cols>
    <col min="1" max="29" width="6" customWidth="1"/>
  </cols>
  <sheetData>
    <row r="1" spans="1:29" ht="22.5" customHeight="1" x14ac:dyDescent="0.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W2" s="113" t="s">
        <v>67</v>
      </c>
      <c r="X2" s="114"/>
      <c r="Y2" s="110"/>
      <c r="Z2" s="111"/>
      <c r="AA2" s="111"/>
      <c r="AB2" s="111"/>
      <c r="AC2" s="112"/>
    </row>
    <row r="3" spans="1:29" ht="22.5" customHeight="1" thickBot="1" x14ac:dyDescent="0.2">
      <c r="A3" s="1"/>
      <c r="B3" s="1"/>
      <c r="C3" s="1"/>
      <c r="D3" s="84" t="s">
        <v>4</v>
      </c>
      <c r="E3" s="85"/>
      <c r="F3" s="86">
        <f>IF(C28&lt;&gt;0,C28,0)</f>
        <v>198000</v>
      </c>
      <c r="G3" s="86"/>
      <c r="H3" s="86"/>
      <c r="I3" s="86"/>
      <c r="J3" s="86"/>
      <c r="K3" s="19" t="s">
        <v>5</v>
      </c>
      <c r="L3" s="1"/>
      <c r="M3" s="1"/>
    </row>
    <row r="4" spans="1:29" ht="22.5" customHeight="1" thickBot="1" x14ac:dyDescent="0.2">
      <c r="A4" s="1"/>
      <c r="B4" s="1"/>
      <c r="C4" s="1"/>
      <c r="D4" s="94" t="s">
        <v>30</v>
      </c>
      <c r="E4" s="94"/>
      <c r="F4" s="95">
        <f>IF(C23&lt;&gt;0,C23,0)</f>
        <v>200000</v>
      </c>
      <c r="G4" s="95"/>
      <c r="H4" s="95"/>
      <c r="I4" s="95"/>
      <c r="J4" s="95"/>
      <c r="K4" s="20" t="s">
        <v>5</v>
      </c>
      <c r="L4" s="1"/>
      <c r="M4" s="1"/>
      <c r="O4" s="87" t="s">
        <v>61</v>
      </c>
      <c r="P4" s="88"/>
      <c r="Q4" s="89">
        <v>1000000</v>
      </c>
      <c r="R4" s="90"/>
      <c r="S4" s="90"/>
      <c r="T4" s="90"/>
      <c r="U4" s="91"/>
    </row>
    <row r="5" spans="1:29" ht="22.5" customHeight="1" x14ac:dyDescent="0.15">
      <c r="A5" s="1"/>
      <c r="B5" s="2"/>
      <c r="C5" s="2"/>
      <c r="D5" s="92" t="s">
        <v>31</v>
      </c>
      <c r="E5" s="92"/>
      <c r="F5" s="93">
        <f>IF(C24&lt;&gt;0,C24,0)</f>
        <v>20000</v>
      </c>
      <c r="G5" s="93"/>
      <c r="H5" s="93"/>
      <c r="I5" s="93"/>
      <c r="J5" s="93"/>
      <c r="K5" s="21" t="s">
        <v>5</v>
      </c>
      <c r="L5" s="96" t="s">
        <v>44</v>
      </c>
      <c r="M5" s="101"/>
      <c r="O5" s="96" t="s">
        <v>42</v>
      </c>
      <c r="P5" s="97"/>
      <c r="Q5" s="98">
        <f>IF(AND(C9&lt;&gt;"",Q4&lt;&gt;0,L6&lt;&gt;""),ROUND(Q4*L6,0),"")</f>
        <v>100000</v>
      </c>
      <c r="R5" s="99"/>
      <c r="S5" s="99"/>
      <c r="T5" s="99"/>
      <c r="U5" s="100"/>
      <c r="X5" s="39"/>
      <c r="Y5" s="104" t="s">
        <v>65</v>
      </c>
      <c r="Z5" s="105"/>
      <c r="AA5" s="105"/>
      <c r="AB5" s="105"/>
      <c r="AC5" s="106"/>
    </row>
    <row r="6" spans="1:29" ht="22.5" customHeight="1" thickBot="1" x14ac:dyDescent="0.2">
      <c r="A6" s="1"/>
      <c r="B6" s="2"/>
      <c r="C6" s="2"/>
      <c r="D6" s="92" t="s">
        <v>32</v>
      </c>
      <c r="E6" s="92"/>
      <c r="F6" s="93">
        <f>IF(C27&lt;&gt;0,C27,0)</f>
        <v>18000</v>
      </c>
      <c r="G6" s="93"/>
      <c r="H6" s="93"/>
      <c r="I6" s="93"/>
      <c r="J6" s="93"/>
      <c r="K6" s="21" t="s">
        <v>5</v>
      </c>
      <c r="L6" s="53">
        <v>0.1</v>
      </c>
      <c r="M6" s="53"/>
      <c r="O6" s="102" t="s">
        <v>43</v>
      </c>
      <c r="P6" s="103"/>
      <c r="Q6" s="98">
        <f>IF(AND(C9&lt;&gt;"",Q4&lt;&gt;0,L6&lt;&gt;""),Q4+Q5,"")</f>
        <v>1100000</v>
      </c>
      <c r="R6" s="99"/>
      <c r="S6" s="99"/>
      <c r="T6" s="99"/>
      <c r="U6" s="100"/>
      <c r="Y6" s="107">
        <v>12345678</v>
      </c>
      <c r="Z6" s="108"/>
      <c r="AA6" s="108"/>
      <c r="AB6" s="108"/>
      <c r="AC6" s="109"/>
    </row>
    <row r="7" spans="1:29" ht="10.5" customHeight="1" x14ac:dyDescent="0.15">
      <c r="A7" s="1"/>
      <c r="B7" s="2"/>
      <c r="C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</row>
    <row r="8" spans="1:29" ht="17.25" x14ac:dyDescent="0.15">
      <c r="A8" s="1"/>
      <c r="B8" s="2"/>
      <c r="C8" s="2"/>
      <c r="D8" s="5"/>
      <c r="E8" s="5"/>
      <c r="F8" s="6"/>
      <c r="G8" s="6"/>
      <c r="H8" s="6"/>
      <c r="I8" s="6"/>
      <c r="J8" s="6"/>
      <c r="K8" s="1"/>
      <c r="L8" s="1"/>
      <c r="M8" s="1"/>
      <c r="N8" s="1"/>
      <c r="O8" s="115" t="s">
        <v>7</v>
      </c>
      <c r="P8" s="62"/>
      <c r="Q8" s="116" t="s">
        <v>70</v>
      </c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</row>
    <row r="9" spans="1:29" ht="15" customHeight="1" x14ac:dyDescent="0.15">
      <c r="A9" s="118" t="s">
        <v>66</v>
      </c>
      <c r="B9" s="118"/>
      <c r="C9" s="119">
        <v>43575</v>
      </c>
      <c r="D9" s="120"/>
      <c r="E9" s="120"/>
      <c r="F9" s="121"/>
      <c r="G9" s="118" t="s">
        <v>6</v>
      </c>
      <c r="H9" s="118"/>
      <c r="I9" s="125">
        <v>1234</v>
      </c>
      <c r="J9" s="125"/>
      <c r="K9" s="125"/>
      <c r="L9" s="125"/>
      <c r="M9" s="2"/>
      <c r="O9" s="126" t="s">
        <v>8</v>
      </c>
      <c r="P9" s="127"/>
      <c r="Q9" s="130" t="s">
        <v>71</v>
      </c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2"/>
      <c r="AC9" s="136" t="s">
        <v>9</v>
      </c>
    </row>
    <row r="10" spans="1:29" ht="15" customHeight="1" x14ac:dyDescent="0.15">
      <c r="A10" s="118"/>
      <c r="B10" s="118"/>
      <c r="C10" s="122"/>
      <c r="D10" s="123"/>
      <c r="E10" s="123"/>
      <c r="F10" s="124"/>
      <c r="G10" s="118"/>
      <c r="H10" s="118"/>
      <c r="I10" s="125"/>
      <c r="J10" s="125"/>
      <c r="K10" s="125"/>
      <c r="L10" s="125"/>
      <c r="M10" s="2"/>
      <c r="O10" s="128"/>
      <c r="P10" s="129"/>
      <c r="Q10" s="133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5"/>
      <c r="AC10" s="137"/>
    </row>
    <row r="11" spans="1:29" ht="15" customHeight="1" x14ac:dyDescent="0.15">
      <c r="A11" s="118" t="s">
        <v>10</v>
      </c>
      <c r="B11" s="118"/>
      <c r="C11" s="138" t="s">
        <v>68</v>
      </c>
      <c r="D11" s="138"/>
      <c r="E11" s="138"/>
      <c r="F11" s="138"/>
      <c r="G11" s="138"/>
      <c r="H11" s="138"/>
      <c r="I11" s="138"/>
      <c r="J11" s="138"/>
      <c r="K11" s="138"/>
      <c r="L11" s="138"/>
      <c r="M11" s="7"/>
      <c r="O11" s="139" t="s">
        <v>41</v>
      </c>
      <c r="P11" s="140"/>
      <c r="Q11" s="141" t="s">
        <v>72</v>
      </c>
      <c r="R11" s="142"/>
      <c r="S11" s="142"/>
      <c r="T11" s="142"/>
      <c r="U11" s="143"/>
      <c r="V11" s="62" t="s">
        <v>28</v>
      </c>
      <c r="W11" s="63"/>
      <c r="X11" s="63"/>
      <c r="Y11" s="63"/>
      <c r="Z11" s="63"/>
      <c r="AA11" s="63"/>
      <c r="AB11" s="63"/>
      <c r="AC11" s="64"/>
    </row>
    <row r="12" spans="1:29" ht="15" customHeight="1" x14ac:dyDescent="0.15">
      <c r="A12" s="118"/>
      <c r="B12" s="11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7"/>
      <c r="O12" s="115" t="s">
        <v>11</v>
      </c>
      <c r="P12" s="62"/>
      <c r="Q12" s="144" t="s">
        <v>73</v>
      </c>
      <c r="R12" s="145"/>
      <c r="S12" s="145"/>
      <c r="T12" s="145"/>
      <c r="U12" s="146"/>
      <c r="V12" s="54" t="s">
        <v>12</v>
      </c>
      <c r="W12" s="55"/>
      <c r="X12" s="56" t="s">
        <v>75</v>
      </c>
      <c r="Y12" s="57"/>
      <c r="Z12" s="57"/>
      <c r="AA12" s="57"/>
      <c r="AB12" s="57"/>
      <c r="AC12" s="58"/>
    </row>
    <row r="13" spans="1:29" ht="15" customHeight="1" x14ac:dyDescent="0.15">
      <c r="A13" s="118" t="s">
        <v>13</v>
      </c>
      <c r="B13" s="118"/>
      <c r="C13" s="138" t="s">
        <v>69</v>
      </c>
      <c r="D13" s="138"/>
      <c r="E13" s="138"/>
      <c r="F13" s="138"/>
      <c r="G13" s="138"/>
      <c r="H13" s="138"/>
      <c r="I13" s="138"/>
      <c r="J13" s="138"/>
      <c r="K13" s="138"/>
      <c r="L13" s="138"/>
      <c r="M13" s="7"/>
      <c r="O13" s="126" t="s">
        <v>14</v>
      </c>
      <c r="P13" s="127"/>
      <c r="Q13" s="153" t="s">
        <v>74</v>
      </c>
      <c r="R13" s="154"/>
      <c r="S13" s="154"/>
      <c r="T13" s="154"/>
      <c r="U13" s="155"/>
      <c r="V13" s="54" t="s">
        <v>60</v>
      </c>
      <c r="W13" s="55"/>
      <c r="X13" s="59" t="s">
        <v>76</v>
      </c>
      <c r="Y13" s="60"/>
      <c r="Z13" s="60"/>
      <c r="AA13" s="60"/>
      <c r="AB13" s="60"/>
      <c r="AC13" s="61"/>
    </row>
    <row r="14" spans="1:29" ht="15" customHeight="1" x14ac:dyDescent="0.15">
      <c r="A14" s="118"/>
      <c r="B14" s="11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7"/>
      <c r="O14" s="139" t="s">
        <v>40</v>
      </c>
      <c r="P14" s="140"/>
      <c r="Q14" s="147" t="s">
        <v>77</v>
      </c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8"/>
    </row>
    <row r="15" spans="1:29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 ht="6" customHeight="1" x14ac:dyDescent="0.15">
      <c r="A16" s="17"/>
      <c r="B16" s="18"/>
      <c r="C16" s="18"/>
      <c r="D16" s="18"/>
      <c r="E16" s="18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">
        <v>34</v>
      </c>
      <c r="G17" s="150"/>
      <c r="H17" s="150"/>
      <c r="I17" s="149" t="s">
        <v>35</v>
      </c>
      <c r="J17" s="150"/>
      <c r="K17" s="150"/>
      <c r="L17" s="149" t="s">
        <v>36</v>
      </c>
      <c r="M17" s="150"/>
      <c r="N17" s="150"/>
      <c r="O17" s="149" t="s">
        <v>37</v>
      </c>
      <c r="P17" s="150"/>
      <c r="Q17" s="150"/>
      <c r="R17" s="149"/>
      <c r="S17" s="150"/>
      <c r="T17" s="150"/>
      <c r="U17" s="149"/>
      <c r="V17" s="150"/>
      <c r="W17" s="150"/>
      <c r="X17" s="149"/>
      <c r="Y17" s="150"/>
      <c r="Z17" s="150"/>
      <c r="AA17" s="149"/>
      <c r="AB17" s="150"/>
      <c r="AC17" s="152"/>
    </row>
    <row r="18" spans="1:29" ht="15" customHeight="1" x14ac:dyDescent="0.15">
      <c r="A18" s="156" t="s">
        <v>66</v>
      </c>
      <c r="B18" s="156"/>
      <c r="C18" s="65">
        <f>IF($C$9&lt;&gt;"",$C$9,"")</f>
        <v>43575</v>
      </c>
      <c r="D18" s="66"/>
      <c r="E18" s="66"/>
      <c r="F18" s="65">
        <v>43605</v>
      </c>
      <c r="G18" s="66"/>
      <c r="H18" s="66"/>
      <c r="I18" s="65">
        <v>43636</v>
      </c>
      <c r="J18" s="66"/>
      <c r="K18" s="66"/>
      <c r="L18" s="65">
        <v>43666</v>
      </c>
      <c r="M18" s="66"/>
      <c r="N18" s="66"/>
      <c r="O18" s="65">
        <v>43697</v>
      </c>
      <c r="P18" s="66"/>
      <c r="Q18" s="66"/>
      <c r="R18" s="65"/>
      <c r="S18" s="66"/>
      <c r="T18" s="66"/>
      <c r="U18" s="65"/>
      <c r="V18" s="66"/>
      <c r="W18" s="66"/>
      <c r="X18" s="65"/>
      <c r="Y18" s="66"/>
      <c r="Z18" s="66"/>
      <c r="AA18" s="65"/>
      <c r="AB18" s="66"/>
      <c r="AC18" s="160"/>
    </row>
    <row r="19" spans="1:29" ht="15" customHeight="1" x14ac:dyDescent="0.15">
      <c r="A19" s="157" t="s">
        <v>16</v>
      </c>
      <c r="B19" s="157"/>
      <c r="C19" s="158">
        <f>IF(AND($Q$4&lt;&gt;"",C$20&lt;&gt;""),C$20/$Q4,0)</f>
        <v>0.2</v>
      </c>
      <c r="D19" s="159"/>
      <c r="E19" s="159"/>
      <c r="F19" s="158">
        <v>0.5</v>
      </c>
      <c r="G19" s="68"/>
      <c r="H19" s="68"/>
      <c r="I19" s="158">
        <v>0.9</v>
      </c>
      <c r="J19" s="68"/>
      <c r="K19" s="68"/>
      <c r="L19" s="158">
        <v>1</v>
      </c>
      <c r="M19" s="68"/>
      <c r="N19" s="68"/>
      <c r="O19" s="67"/>
      <c r="P19" s="68"/>
      <c r="Q19" s="68"/>
      <c r="R19" s="67"/>
      <c r="S19" s="68"/>
      <c r="T19" s="68"/>
      <c r="U19" s="67"/>
      <c r="V19" s="68"/>
      <c r="W19" s="68"/>
      <c r="X19" s="67"/>
      <c r="Y19" s="68"/>
      <c r="Z19" s="68"/>
      <c r="AA19" s="67"/>
      <c r="AB19" s="68"/>
      <c r="AC19" s="161"/>
    </row>
    <row r="20" spans="1:29" ht="15" customHeight="1" x14ac:dyDescent="0.15">
      <c r="A20" s="115" t="s">
        <v>17</v>
      </c>
      <c r="B20" s="115"/>
      <c r="C20" s="163">
        <v>200000</v>
      </c>
      <c r="D20" s="164"/>
      <c r="E20" s="164"/>
      <c r="F20" s="69">
        <v>500000</v>
      </c>
      <c r="G20" s="70"/>
      <c r="H20" s="70"/>
      <c r="I20" s="69">
        <v>900000</v>
      </c>
      <c r="J20" s="70"/>
      <c r="K20" s="70"/>
      <c r="L20" s="69">
        <v>1000000</v>
      </c>
      <c r="M20" s="70"/>
      <c r="N20" s="70"/>
      <c r="O20" s="69"/>
      <c r="P20" s="70"/>
      <c r="Q20" s="70"/>
      <c r="R20" s="69"/>
      <c r="S20" s="70"/>
      <c r="T20" s="70"/>
      <c r="U20" s="69"/>
      <c r="V20" s="70"/>
      <c r="W20" s="70"/>
      <c r="X20" s="69"/>
      <c r="Y20" s="70"/>
      <c r="Z20" s="70"/>
      <c r="AA20" s="69"/>
      <c r="AB20" s="70"/>
      <c r="AC20" s="77"/>
    </row>
    <row r="21" spans="1:29" ht="15" customHeight="1" x14ac:dyDescent="0.15">
      <c r="A21" s="126" t="s">
        <v>18</v>
      </c>
      <c r="B21" s="126"/>
      <c r="C21" s="71">
        <f>IF(AND($C$9&lt;&gt;"",$Q$4&lt;&gt;"",C$20&lt;&gt;""),C$20*0.1,0)</f>
        <v>20000</v>
      </c>
      <c r="D21" s="72"/>
      <c r="E21" s="72"/>
      <c r="F21" s="71">
        <v>50000</v>
      </c>
      <c r="G21" s="72"/>
      <c r="H21" s="72"/>
      <c r="I21" s="71">
        <v>90000</v>
      </c>
      <c r="J21" s="72"/>
      <c r="K21" s="72"/>
      <c r="L21" s="71">
        <v>100000</v>
      </c>
      <c r="M21" s="72"/>
      <c r="N21" s="72"/>
      <c r="O21" s="71"/>
      <c r="P21" s="72"/>
      <c r="Q21" s="72"/>
      <c r="R21" s="71"/>
      <c r="S21" s="72"/>
      <c r="T21" s="72"/>
      <c r="U21" s="71"/>
      <c r="V21" s="72"/>
      <c r="W21" s="72"/>
      <c r="X21" s="71"/>
      <c r="Y21" s="72"/>
      <c r="Z21" s="72"/>
      <c r="AA21" s="71"/>
      <c r="AB21" s="72"/>
      <c r="AC21" s="162"/>
    </row>
    <row r="22" spans="1:29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74"/>
      <c r="L22" s="73"/>
      <c r="M22" s="74"/>
      <c r="N22" s="74"/>
      <c r="O22" s="73">
        <v>100000</v>
      </c>
      <c r="P22" s="74"/>
      <c r="Q22" s="74"/>
      <c r="R22" s="73"/>
      <c r="S22" s="74"/>
      <c r="T22" s="74"/>
      <c r="U22" s="73"/>
      <c r="V22" s="74"/>
      <c r="W22" s="74"/>
      <c r="X22" s="73"/>
      <c r="Y22" s="74"/>
      <c r="Z22" s="74"/>
      <c r="AA22" s="73"/>
      <c r="AB22" s="74"/>
      <c r="AC22" s="81"/>
    </row>
    <row r="23" spans="1:29" ht="15" customHeight="1" x14ac:dyDescent="0.15">
      <c r="A23" s="115" t="s">
        <v>20</v>
      </c>
      <c r="B23" s="115"/>
      <c r="C23" s="69">
        <f>IF(AND($C$9&lt;&gt;"",$Q$4&lt;&gt;"",C$20&lt;&gt;""),C$20,0)</f>
        <v>200000</v>
      </c>
      <c r="D23" s="70"/>
      <c r="E23" s="70"/>
      <c r="F23" s="69">
        <v>300000</v>
      </c>
      <c r="G23" s="70"/>
      <c r="H23" s="70"/>
      <c r="I23" s="69">
        <v>400000</v>
      </c>
      <c r="J23" s="70"/>
      <c r="K23" s="70"/>
      <c r="L23" s="69">
        <v>100000</v>
      </c>
      <c r="M23" s="70"/>
      <c r="N23" s="70"/>
      <c r="O23" s="69"/>
      <c r="P23" s="70"/>
      <c r="Q23" s="70"/>
      <c r="R23" s="69"/>
      <c r="S23" s="70"/>
      <c r="T23" s="70"/>
      <c r="U23" s="69"/>
      <c r="V23" s="70"/>
      <c r="W23" s="70"/>
      <c r="X23" s="69"/>
      <c r="Y23" s="70"/>
      <c r="Z23" s="70"/>
      <c r="AA23" s="69"/>
      <c r="AB23" s="70"/>
      <c r="AC23" s="77"/>
    </row>
    <row r="24" spans="1:29" ht="15" customHeight="1" x14ac:dyDescent="0.15">
      <c r="A24" s="126" t="s">
        <v>21</v>
      </c>
      <c r="B24" s="126"/>
      <c r="C24" s="71">
        <f>IF(C$23&lt;&gt;0,C$23*0.1,0)</f>
        <v>20000</v>
      </c>
      <c r="D24" s="72"/>
      <c r="E24" s="72"/>
      <c r="F24" s="71">
        <v>30000</v>
      </c>
      <c r="G24" s="72"/>
      <c r="H24" s="72"/>
      <c r="I24" s="71">
        <v>40000</v>
      </c>
      <c r="J24" s="72"/>
      <c r="K24" s="72"/>
      <c r="L24" s="71">
        <v>10000</v>
      </c>
      <c r="M24" s="72"/>
      <c r="N24" s="72"/>
      <c r="O24" s="71"/>
      <c r="P24" s="72"/>
      <c r="Q24" s="72"/>
      <c r="R24" s="71"/>
      <c r="S24" s="72"/>
      <c r="T24" s="72"/>
      <c r="U24" s="71"/>
      <c r="V24" s="72"/>
      <c r="W24" s="72"/>
      <c r="X24" s="71"/>
      <c r="Y24" s="72"/>
      <c r="Z24" s="72"/>
      <c r="AA24" s="71"/>
      <c r="AB24" s="72"/>
      <c r="AC24" s="162"/>
    </row>
    <row r="25" spans="1:29" ht="15" customHeight="1" x14ac:dyDescent="0.15">
      <c r="A25" s="139" t="s">
        <v>22</v>
      </c>
      <c r="B25" s="139"/>
      <c r="C25" s="73">
        <v>0</v>
      </c>
      <c r="D25" s="74"/>
      <c r="E25" s="74"/>
      <c r="F25" s="73">
        <v>180000</v>
      </c>
      <c r="G25" s="74"/>
      <c r="H25" s="74"/>
      <c r="I25" s="73">
        <v>450000</v>
      </c>
      <c r="J25" s="74"/>
      <c r="K25" s="74"/>
      <c r="L25" s="73">
        <v>810000</v>
      </c>
      <c r="M25" s="74"/>
      <c r="N25" s="74"/>
      <c r="O25" s="73">
        <v>900000</v>
      </c>
      <c r="P25" s="74"/>
      <c r="Q25" s="74"/>
      <c r="R25" s="73"/>
      <c r="S25" s="74"/>
      <c r="T25" s="74"/>
      <c r="U25" s="73"/>
      <c r="V25" s="74"/>
      <c r="W25" s="74"/>
      <c r="X25" s="73"/>
      <c r="Y25" s="74"/>
      <c r="Z25" s="74"/>
      <c r="AA25" s="73"/>
      <c r="AB25" s="74"/>
      <c r="AC25" s="81"/>
    </row>
    <row r="26" spans="1:29" ht="15" customHeight="1" x14ac:dyDescent="0.15">
      <c r="A26" s="115" t="s">
        <v>23</v>
      </c>
      <c r="B26" s="115"/>
      <c r="C26" s="69">
        <f>IF(C$23&lt;&gt;0,C$23-C$24,0)</f>
        <v>180000</v>
      </c>
      <c r="D26" s="70"/>
      <c r="E26" s="70"/>
      <c r="F26" s="69">
        <v>270000</v>
      </c>
      <c r="G26" s="70"/>
      <c r="H26" s="70"/>
      <c r="I26" s="69">
        <v>360000</v>
      </c>
      <c r="J26" s="70"/>
      <c r="K26" s="70"/>
      <c r="L26" s="69">
        <v>90000</v>
      </c>
      <c r="M26" s="70"/>
      <c r="N26" s="70"/>
      <c r="O26" s="69">
        <v>100000</v>
      </c>
      <c r="P26" s="70"/>
      <c r="Q26" s="70"/>
      <c r="R26" s="69"/>
      <c r="S26" s="70"/>
      <c r="T26" s="70"/>
      <c r="U26" s="69"/>
      <c r="V26" s="70"/>
      <c r="W26" s="70"/>
      <c r="X26" s="69"/>
      <c r="Y26" s="70"/>
      <c r="Z26" s="70"/>
      <c r="AA26" s="69"/>
      <c r="AB26" s="70"/>
      <c r="AC26" s="77"/>
    </row>
    <row r="27" spans="1:29" ht="15" customHeight="1" thickBot="1" x14ac:dyDescent="0.2">
      <c r="A27" s="169" t="s">
        <v>3</v>
      </c>
      <c r="B27" s="169"/>
      <c r="C27" s="78">
        <f>IF(C$26&lt;&gt;0,ROUND(C$26*$L$6,0),0)</f>
        <v>18000</v>
      </c>
      <c r="D27" s="79"/>
      <c r="E27" s="79"/>
      <c r="F27" s="78">
        <v>21600</v>
      </c>
      <c r="G27" s="79"/>
      <c r="H27" s="79"/>
      <c r="I27" s="78">
        <v>28800</v>
      </c>
      <c r="J27" s="79"/>
      <c r="K27" s="79"/>
      <c r="L27" s="78">
        <v>7200</v>
      </c>
      <c r="M27" s="79"/>
      <c r="N27" s="79"/>
      <c r="O27" s="78">
        <v>8000</v>
      </c>
      <c r="P27" s="79"/>
      <c r="Q27" s="79"/>
      <c r="R27" s="78"/>
      <c r="S27" s="79"/>
      <c r="T27" s="79"/>
      <c r="U27" s="78"/>
      <c r="V27" s="79"/>
      <c r="W27" s="79"/>
      <c r="X27" s="78"/>
      <c r="Y27" s="79"/>
      <c r="Z27" s="79"/>
      <c r="AA27" s="78"/>
      <c r="AB27" s="79"/>
      <c r="AC27" s="80"/>
    </row>
    <row r="28" spans="1:29" ht="15" customHeight="1" thickTop="1" x14ac:dyDescent="0.15">
      <c r="A28" s="170" t="s">
        <v>45</v>
      </c>
      <c r="B28" s="170"/>
      <c r="C28" s="75">
        <f>IF(C$26&lt;&gt;0,C$26+C$27,0)</f>
        <v>198000</v>
      </c>
      <c r="D28" s="76"/>
      <c r="E28" s="76"/>
      <c r="F28" s="75">
        <v>291600</v>
      </c>
      <c r="G28" s="76"/>
      <c r="H28" s="76"/>
      <c r="I28" s="75">
        <v>388800</v>
      </c>
      <c r="J28" s="76"/>
      <c r="K28" s="76"/>
      <c r="L28" s="75">
        <v>97200</v>
      </c>
      <c r="M28" s="76"/>
      <c r="N28" s="76"/>
      <c r="O28" s="75">
        <v>108000</v>
      </c>
      <c r="P28" s="76"/>
      <c r="Q28" s="76"/>
      <c r="R28" s="75"/>
      <c r="S28" s="76"/>
      <c r="T28" s="76"/>
      <c r="U28" s="75"/>
      <c r="V28" s="76"/>
      <c r="W28" s="76"/>
      <c r="X28" s="75"/>
      <c r="Y28" s="76"/>
      <c r="Z28" s="76"/>
      <c r="AA28" s="75"/>
      <c r="AB28" s="76"/>
      <c r="AC28" s="165"/>
    </row>
    <row r="29" spans="1:29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</row>
    <row r="31" spans="1:29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</row>
    <row r="32" spans="1:29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</row>
    <row r="33" spans="1:29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</row>
    <row r="34" spans="1:29" ht="15" customHeight="1" x14ac:dyDescent="0.15">
      <c r="A34" s="166" t="s">
        <v>39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</row>
  </sheetData>
  <mergeCells count="179">
    <mergeCell ref="AA28:AC28"/>
    <mergeCell ref="A34:R34"/>
    <mergeCell ref="A30:B30"/>
    <mergeCell ref="S30:T30"/>
    <mergeCell ref="U27:W27"/>
    <mergeCell ref="L28:N28"/>
    <mergeCell ref="O28:Q28"/>
    <mergeCell ref="AB32:AC34"/>
    <mergeCell ref="AB31:AC31"/>
    <mergeCell ref="A27:B27"/>
    <mergeCell ref="C27:E27"/>
    <mergeCell ref="F27:H27"/>
    <mergeCell ref="I27:K27"/>
    <mergeCell ref="L27:N27"/>
    <mergeCell ref="O27:Q27"/>
    <mergeCell ref="R27:T27"/>
    <mergeCell ref="R28:T28"/>
    <mergeCell ref="A28:B28"/>
    <mergeCell ref="C28:E28"/>
    <mergeCell ref="F28:H28"/>
    <mergeCell ref="I28:K28"/>
    <mergeCell ref="X27:Z27"/>
    <mergeCell ref="X28:Z28"/>
    <mergeCell ref="Z31:AA31"/>
    <mergeCell ref="R25:T25"/>
    <mergeCell ref="U25:W25"/>
    <mergeCell ref="O23:Q23"/>
    <mergeCell ref="R23:T23"/>
    <mergeCell ref="U23:W23"/>
    <mergeCell ref="O26:Q26"/>
    <mergeCell ref="R26:T26"/>
    <mergeCell ref="U26:W26"/>
    <mergeCell ref="A26:B26"/>
    <mergeCell ref="C26:E26"/>
    <mergeCell ref="F26:H26"/>
    <mergeCell ref="I26:K26"/>
    <mergeCell ref="L26:N26"/>
    <mergeCell ref="A25:B25"/>
    <mergeCell ref="C25:E25"/>
    <mergeCell ref="F25:H25"/>
    <mergeCell ref="I25:K25"/>
    <mergeCell ref="L25:N25"/>
    <mergeCell ref="O25:Q25"/>
    <mergeCell ref="A23:B23"/>
    <mergeCell ref="C23:E23"/>
    <mergeCell ref="F23:H23"/>
    <mergeCell ref="I23:K23"/>
    <mergeCell ref="U24:W24"/>
    <mergeCell ref="AA24:AC24"/>
    <mergeCell ref="A22:B22"/>
    <mergeCell ref="C22:E22"/>
    <mergeCell ref="F22:H22"/>
    <mergeCell ref="I22:K22"/>
    <mergeCell ref="L22:N22"/>
    <mergeCell ref="O22:Q22"/>
    <mergeCell ref="R22:T22"/>
    <mergeCell ref="A24:B24"/>
    <mergeCell ref="C24:E24"/>
    <mergeCell ref="F24:H24"/>
    <mergeCell ref="I24:K24"/>
    <mergeCell ref="L24:N24"/>
    <mergeCell ref="O24:Q24"/>
    <mergeCell ref="U22:W22"/>
    <mergeCell ref="AA22:AC22"/>
    <mergeCell ref="AA23:AC23"/>
    <mergeCell ref="R24:T24"/>
    <mergeCell ref="L23:N23"/>
    <mergeCell ref="A21:B21"/>
    <mergeCell ref="C21:E21"/>
    <mergeCell ref="F21:H21"/>
    <mergeCell ref="I21:K21"/>
    <mergeCell ref="R21:T21"/>
    <mergeCell ref="U21:W21"/>
    <mergeCell ref="AA18:AC18"/>
    <mergeCell ref="L21:N21"/>
    <mergeCell ref="O21:Q21"/>
    <mergeCell ref="AA19:AC19"/>
    <mergeCell ref="O18:Q18"/>
    <mergeCell ref="R18:T18"/>
    <mergeCell ref="AA21:AC21"/>
    <mergeCell ref="U20:W20"/>
    <mergeCell ref="AA20:AC20"/>
    <mergeCell ref="R20:T20"/>
    <mergeCell ref="L19:N19"/>
    <mergeCell ref="O19:Q19"/>
    <mergeCell ref="R19:T19"/>
    <mergeCell ref="A20:B20"/>
    <mergeCell ref="C20:E20"/>
    <mergeCell ref="F20:H20"/>
    <mergeCell ref="I20:K20"/>
    <mergeCell ref="L20:N20"/>
    <mergeCell ref="O20:Q20"/>
    <mergeCell ref="A18:B18"/>
    <mergeCell ref="C18:E18"/>
    <mergeCell ref="F18:H18"/>
    <mergeCell ref="I18:K18"/>
    <mergeCell ref="L18:N18"/>
    <mergeCell ref="U19:W19"/>
    <mergeCell ref="U18:W18"/>
    <mergeCell ref="F17:H17"/>
    <mergeCell ref="I17:K17"/>
    <mergeCell ref="R17:T17"/>
    <mergeCell ref="U17:W17"/>
    <mergeCell ref="A19:B19"/>
    <mergeCell ref="C19:E19"/>
    <mergeCell ref="F19:H19"/>
    <mergeCell ref="I19:K19"/>
    <mergeCell ref="O12:P12"/>
    <mergeCell ref="A11:B12"/>
    <mergeCell ref="C11:L12"/>
    <mergeCell ref="O11:P11"/>
    <mergeCell ref="Q11:U11"/>
    <mergeCell ref="Q12:U12"/>
    <mergeCell ref="O14:P14"/>
    <mergeCell ref="Q14:AC14"/>
    <mergeCell ref="L17:N17"/>
    <mergeCell ref="O17:Q17"/>
    <mergeCell ref="A13:B14"/>
    <mergeCell ref="C13:L14"/>
    <mergeCell ref="O13:P13"/>
    <mergeCell ref="A17:B17"/>
    <mergeCell ref="C17:E17"/>
    <mergeCell ref="AA17:AC17"/>
    <mergeCell ref="X17:Z17"/>
    <mergeCell ref="Q13:U13"/>
    <mergeCell ref="O8:P8"/>
    <mergeCell ref="Q8:AC8"/>
    <mergeCell ref="A9:B10"/>
    <mergeCell ref="C9:F10"/>
    <mergeCell ref="G9:H10"/>
    <mergeCell ref="I9:L10"/>
    <mergeCell ref="O9:P10"/>
    <mergeCell ref="Q9:AB10"/>
    <mergeCell ref="AC9:AC10"/>
    <mergeCell ref="A1:AC1"/>
    <mergeCell ref="D2:J2"/>
    <mergeCell ref="D3:E3"/>
    <mergeCell ref="F3:J3"/>
    <mergeCell ref="O4:P4"/>
    <mergeCell ref="Q4:U4"/>
    <mergeCell ref="D6:E6"/>
    <mergeCell ref="F6:J6"/>
    <mergeCell ref="D4:E4"/>
    <mergeCell ref="F4:J4"/>
    <mergeCell ref="O5:P5"/>
    <mergeCell ref="Q5:U5"/>
    <mergeCell ref="L5:M5"/>
    <mergeCell ref="D5:E5"/>
    <mergeCell ref="F5:J5"/>
    <mergeCell ref="O6:P6"/>
    <mergeCell ref="Q6:U6"/>
    <mergeCell ref="Y5:AC5"/>
    <mergeCell ref="Y6:AC6"/>
    <mergeCell ref="Y2:AC2"/>
    <mergeCell ref="W2:X2"/>
    <mergeCell ref="X31:Y31"/>
    <mergeCell ref="X32:Y34"/>
    <mergeCell ref="V31:W31"/>
    <mergeCell ref="V32:W34"/>
    <mergeCell ref="Z32:AA34"/>
    <mergeCell ref="L6:M6"/>
    <mergeCell ref="V12:W12"/>
    <mergeCell ref="V13:W13"/>
    <mergeCell ref="X12:AC12"/>
    <mergeCell ref="X13:AC13"/>
    <mergeCell ref="V11:AC11"/>
    <mergeCell ref="X18:Z18"/>
    <mergeCell ref="X19:Z19"/>
    <mergeCell ref="X20:Z20"/>
    <mergeCell ref="X21:Z21"/>
    <mergeCell ref="X22:Z22"/>
    <mergeCell ref="X23:Z23"/>
    <mergeCell ref="X24:Z24"/>
    <mergeCell ref="X25:Z25"/>
    <mergeCell ref="X26:Z26"/>
    <mergeCell ref="U28:W28"/>
    <mergeCell ref="AA26:AC26"/>
    <mergeCell ref="AA27:AC27"/>
    <mergeCell ref="AA25:AC25"/>
  </mergeCells>
  <phoneticPr fontId="26"/>
  <dataValidations disablePrompts="1" count="1">
    <dataValidation type="list" allowBlank="1" showInputMessage="1" showErrorMessage="1" sqref="L6" xr:uid="{00000000-0002-0000-0000-000000000000}">
      <formula1>"10%,8%"</formula1>
    </dataValidation>
  </dataValidation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9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AE1B-2225-4932-9F47-1F50BDD033F6}">
  <dimension ref="A1:AD39"/>
  <sheetViews>
    <sheetView showGridLines="0" showZeros="0" view="pageBreakPreview" zoomScaleNormal="100" zoomScaleSheetLayoutView="100" workbookViewId="0">
      <selection activeCell="AL21" sqref="AL21"/>
    </sheetView>
  </sheetViews>
  <sheetFormatPr defaultColWidth="6" defaultRowHeight="22.5" customHeight="1" x14ac:dyDescent="0.15"/>
  <sheetData>
    <row r="1" spans="1:30" ht="22.5" customHeight="1" x14ac:dyDescent="0.15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1"/>
    </row>
    <row r="2" spans="1:30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W2" s="113" t="s">
        <v>67</v>
      </c>
      <c r="X2" s="114"/>
      <c r="Y2" s="110"/>
      <c r="Z2" s="111"/>
      <c r="AA2" s="111"/>
      <c r="AB2" s="111"/>
      <c r="AC2" s="112"/>
      <c r="AD2" s="1"/>
    </row>
    <row r="3" spans="1:30" ht="22.5" customHeight="1" thickBot="1" x14ac:dyDescent="0.2">
      <c r="A3" s="243" t="str">
        <f>IF(AND(F3&lt;&gt;0,F5=0),"【留保金解除】","")</f>
        <v>【留保金解除】</v>
      </c>
      <c r="B3" s="243"/>
      <c r="C3" s="244"/>
      <c r="D3" s="84" t="s">
        <v>4</v>
      </c>
      <c r="E3" s="85"/>
      <c r="F3" s="86" t="str">
        <f>IF(C9="","",F4+F6)</f>
        <v/>
      </c>
      <c r="G3" s="86"/>
      <c r="H3" s="86"/>
      <c r="I3" s="86"/>
      <c r="J3" s="86"/>
      <c r="K3" s="19" t="s">
        <v>5</v>
      </c>
      <c r="L3" s="1"/>
      <c r="M3" s="1"/>
      <c r="AD3" s="1"/>
    </row>
    <row r="4" spans="1:30" ht="22.5" customHeight="1" thickBot="1" x14ac:dyDescent="0.2">
      <c r="A4" s="1"/>
      <c r="B4" s="1"/>
      <c r="C4" s="1"/>
      <c r="D4" s="94" t="s">
        <v>30</v>
      </c>
      <c r="E4" s="94"/>
      <c r="F4" s="95" t="str">
        <f>IF(AA26="","",AA26)</f>
        <v/>
      </c>
      <c r="G4" s="95"/>
      <c r="H4" s="95"/>
      <c r="I4" s="95"/>
      <c r="J4" s="95"/>
      <c r="K4" s="20" t="s">
        <v>5</v>
      </c>
      <c r="L4" s="1"/>
      <c r="M4" s="1"/>
      <c r="O4" s="87" t="s">
        <v>61</v>
      </c>
      <c r="P4" s="88"/>
      <c r="Q4" s="98">
        <f>'1'!Q4:U4</f>
        <v>0</v>
      </c>
      <c r="R4" s="99"/>
      <c r="S4" s="99"/>
      <c r="T4" s="99"/>
      <c r="U4" s="100"/>
      <c r="X4" s="28"/>
      <c r="Y4" s="28"/>
      <c r="Z4" s="28"/>
      <c r="AD4" s="1"/>
    </row>
    <row r="5" spans="1:30" ht="22.5" customHeight="1" x14ac:dyDescent="0.15">
      <c r="A5" s="1"/>
      <c r="B5" s="2"/>
      <c r="C5" s="2"/>
      <c r="D5" s="92" t="s">
        <v>31</v>
      </c>
      <c r="E5" s="92"/>
      <c r="F5" s="93"/>
      <c r="G5" s="93"/>
      <c r="H5" s="93"/>
      <c r="I5" s="93"/>
      <c r="J5" s="93"/>
      <c r="K5" s="21" t="s">
        <v>5</v>
      </c>
      <c r="L5" s="118" t="s">
        <v>62</v>
      </c>
      <c r="M5" s="118"/>
      <c r="O5" s="96" t="s">
        <v>42</v>
      </c>
      <c r="P5" s="97"/>
      <c r="Q5" s="98">
        <f>Q4*L6</f>
        <v>0</v>
      </c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  <c r="AD5" s="1"/>
    </row>
    <row r="6" spans="1:30" ht="22.5" customHeight="1" thickBot="1" x14ac:dyDescent="0.2">
      <c r="A6" s="1"/>
      <c r="B6" s="2"/>
      <c r="C6" s="2"/>
      <c r="D6" s="92" t="s">
        <v>32</v>
      </c>
      <c r="E6" s="92"/>
      <c r="F6" s="93" t="str">
        <f>IF(C9="","",F4*L6)</f>
        <v/>
      </c>
      <c r="G6" s="93"/>
      <c r="H6" s="93"/>
      <c r="I6" s="93"/>
      <c r="J6" s="93"/>
      <c r="K6" s="21" t="s">
        <v>5</v>
      </c>
      <c r="L6" s="257">
        <f>'1'!L6</f>
        <v>0.1</v>
      </c>
      <c r="M6" s="257"/>
      <c r="O6" s="102" t="s">
        <v>43</v>
      </c>
      <c r="P6" s="103"/>
      <c r="Q6" s="98">
        <f>Q4+Q5</f>
        <v>0</v>
      </c>
      <c r="R6" s="99"/>
      <c r="S6" s="99"/>
      <c r="T6" s="99"/>
      <c r="U6" s="100"/>
      <c r="Y6" s="258">
        <f>'1'!Y6:AC6</f>
        <v>0</v>
      </c>
      <c r="Z6" s="259"/>
      <c r="AA6" s="259"/>
      <c r="AB6" s="259"/>
      <c r="AC6" s="260"/>
      <c r="AD6" s="1"/>
    </row>
    <row r="7" spans="1:30" ht="10.5" customHeight="1" x14ac:dyDescent="0.15">
      <c r="A7" s="1"/>
      <c r="B7" s="2"/>
      <c r="C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"/>
    </row>
    <row r="8" spans="1:30" ht="15" customHeight="1" x14ac:dyDescent="0.15">
      <c r="A8" s="1"/>
      <c r="B8" s="2"/>
      <c r="C8" s="2"/>
      <c r="D8" s="5"/>
      <c r="E8" s="5"/>
      <c r="F8" s="6"/>
      <c r="G8" s="6"/>
      <c r="H8" s="6"/>
      <c r="I8" s="6"/>
      <c r="J8" s="6"/>
      <c r="K8" s="1"/>
      <c r="L8" s="1"/>
      <c r="M8" s="1"/>
      <c r="N8" s="1"/>
      <c r="O8" s="115" t="s">
        <v>7</v>
      </c>
      <c r="P8" s="62"/>
      <c r="Q8" s="261">
        <f>'1'!Q8:AC8</f>
        <v>0</v>
      </c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1"/>
    </row>
    <row r="9" spans="1:30" ht="15" customHeight="1" x14ac:dyDescent="0.15">
      <c r="A9" s="118" t="s">
        <v>66</v>
      </c>
      <c r="B9" s="118"/>
      <c r="C9" s="173"/>
      <c r="D9" s="174"/>
      <c r="E9" s="174"/>
      <c r="F9" s="175"/>
      <c r="G9" s="256" t="s">
        <v>6</v>
      </c>
      <c r="H9" s="256"/>
      <c r="I9" s="242">
        <f>'1'!I9:L10</f>
        <v>0</v>
      </c>
      <c r="J9" s="242"/>
      <c r="K9" s="242"/>
      <c r="L9" s="242"/>
      <c r="M9" s="2"/>
      <c r="O9" s="126" t="s">
        <v>8</v>
      </c>
      <c r="P9" s="127"/>
      <c r="Q9" s="249">
        <f>'1'!Q9:AB10</f>
        <v>0</v>
      </c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40" t="s">
        <v>9</v>
      </c>
      <c r="AD9" s="1"/>
    </row>
    <row r="10" spans="1:30" ht="15" customHeight="1" x14ac:dyDescent="0.15">
      <c r="A10" s="118"/>
      <c r="B10" s="118"/>
      <c r="C10" s="176"/>
      <c r="D10" s="177"/>
      <c r="E10" s="177"/>
      <c r="F10" s="178"/>
      <c r="G10" s="256"/>
      <c r="H10" s="256"/>
      <c r="I10" s="242"/>
      <c r="J10" s="242"/>
      <c r="K10" s="242"/>
      <c r="L10" s="242"/>
      <c r="M10" s="2"/>
      <c r="O10" s="128"/>
      <c r="P10" s="129"/>
      <c r="Q10" s="25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4"/>
      <c r="AC10" s="241"/>
      <c r="AD10" s="1"/>
    </row>
    <row r="11" spans="1:30" ht="15" customHeight="1" x14ac:dyDescent="0.15">
      <c r="A11" s="118" t="s">
        <v>10</v>
      </c>
      <c r="B11" s="118"/>
      <c r="C11" s="255">
        <f>'1'!C11:L12</f>
        <v>0</v>
      </c>
      <c r="D11" s="255"/>
      <c r="E11" s="255"/>
      <c r="F11" s="255"/>
      <c r="G11" s="255"/>
      <c r="H11" s="255"/>
      <c r="I11" s="255"/>
      <c r="J11" s="255"/>
      <c r="K11" s="255"/>
      <c r="L11" s="255"/>
      <c r="M11" s="7"/>
      <c r="O11" s="139" t="s">
        <v>41</v>
      </c>
      <c r="P11" s="140"/>
      <c r="Q11" s="234">
        <f>'1'!Q11:U11</f>
        <v>0</v>
      </c>
      <c r="R11" s="235"/>
      <c r="S11" s="235"/>
      <c r="T11" s="235"/>
      <c r="U11" s="236"/>
      <c r="V11" s="62" t="s">
        <v>28</v>
      </c>
      <c r="W11" s="63"/>
      <c r="X11" s="63"/>
      <c r="Y11" s="63"/>
      <c r="Z11" s="63"/>
      <c r="AA11" s="63"/>
      <c r="AB11" s="63"/>
      <c r="AC11" s="64"/>
      <c r="AD11" s="1"/>
    </row>
    <row r="12" spans="1:30" ht="15" customHeight="1" x14ac:dyDescent="0.15">
      <c r="A12" s="118"/>
      <c r="B12" s="11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7"/>
      <c r="O12" s="115" t="s">
        <v>11</v>
      </c>
      <c r="P12" s="62"/>
      <c r="Q12" s="297">
        <f>'1'!Q12:U12</f>
        <v>0</v>
      </c>
      <c r="R12" s="298"/>
      <c r="S12" s="298"/>
      <c r="T12" s="298"/>
      <c r="U12" s="299"/>
      <c r="V12" s="54" t="s">
        <v>12</v>
      </c>
      <c r="W12" s="55"/>
      <c r="X12" s="303">
        <f>'1'!X12:AC12</f>
        <v>0</v>
      </c>
      <c r="Y12" s="304"/>
      <c r="Z12" s="304"/>
      <c r="AA12" s="304"/>
      <c r="AB12" s="304"/>
      <c r="AC12" s="305"/>
    </row>
    <row r="13" spans="1:30" ht="15" customHeight="1" x14ac:dyDescent="0.15">
      <c r="A13" s="118" t="s">
        <v>13</v>
      </c>
      <c r="B13" s="118"/>
      <c r="C13" s="255">
        <f>'1'!C13:L14</f>
        <v>0</v>
      </c>
      <c r="D13" s="255"/>
      <c r="E13" s="255"/>
      <c r="F13" s="255"/>
      <c r="G13" s="255"/>
      <c r="H13" s="255"/>
      <c r="I13" s="255"/>
      <c r="J13" s="255"/>
      <c r="K13" s="255"/>
      <c r="L13" s="255"/>
      <c r="M13" s="7"/>
      <c r="O13" s="126" t="s">
        <v>14</v>
      </c>
      <c r="P13" s="127"/>
      <c r="Q13" s="303">
        <f>'1'!Q13:U13</f>
        <v>0</v>
      </c>
      <c r="R13" s="304"/>
      <c r="S13" s="304"/>
      <c r="T13" s="304"/>
      <c r="U13" s="307"/>
      <c r="V13" s="54" t="s">
        <v>29</v>
      </c>
      <c r="W13" s="55"/>
      <c r="X13" s="237">
        <f>'1'!X13:AC13</f>
        <v>0</v>
      </c>
      <c r="Y13" s="238"/>
      <c r="Z13" s="238"/>
      <c r="AA13" s="238"/>
      <c r="AB13" s="238"/>
      <c r="AC13" s="239"/>
      <c r="AD13" s="1"/>
    </row>
    <row r="14" spans="1:30" ht="15" customHeight="1" x14ac:dyDescent="0.15">
      <c r="A14" s="118"/>
      <c r="B14" s="118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7"/>
      <c r="O14" s="139" t="s">
        <v>40</v>
      </c>
      <c r="P14" s="140"/>
      <c r="Q14" s="310">
        <f>'1'!Q14:AC14</f>
        <v>0</v>
      </c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  <c r="AD14" s="1"/>
    </row>
    <row r="15" spans="1:30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"/>
    </row>
    <row r="16" spans="1:30" s="26" customFormat="1" ht="6" customHeight="1" thickBot="1" x14ac:dyDescent="0.2">
      <c r="A16" s="22"/>
      <c r="B16" s="23"/>
      <c r="C16" s="23"/>
      <c r="D16" s="23"/>
      <c r="E16" s="23"/>
      <c r="F16" s="23"/>
      <c r="G16" s="24"/>
      <c r="H16" s="24"/>
      <c r="I16" s="23"/>
      <c r="J16" s="24"/>
      <c r="K16" s="24"/>
      <c r="L16" s="23"/>
      <c r="M16" s="24"/>
      <c r="N16" s="24"/>
      <c r="O16" s="23"/>
      <c r="P16" s="24"/>
      <c r="Q16" s="24"/>
      <c r="R16" s="23"/>
      <c r="S16" s="24"/>
      <c r="T16" s="24"/>
      <c r="U16" s="23"/>
      <c r="V16" s="24"/>
      <c r="W16" s="24"/>
      <c r="X16" s="24"/>
      <c r="Y16" s="24"/>
      <c r="Z16" s="24"/>
      <c r="AA16" s="40"/>
      <c r="AB16" s="25"/>
      <c r="AC16" s="25"/>
      <c r="AD16" s="25"/>
    </row>
    <row r="17" spans="1:30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tr">
        <f>IF('2'!F17:H17="","",'2'!F17:H17)</f>
        <v/>
      </c>
      <c r="G17" s="150"/>
      <c r="H17" s="150"/>
      <c r="I17" s="149" t="str">
        <f>IF('3'!I17:K17="","",'3'!I17:K17)</f>
        <v/>
      </c>
      <c r="J17" s="150"/>
      <c r="K17" s="150"/>
      <c r="L17" s="149" t="str">
        <f>IF('4'!L17:N17="","",'4'!L17:N17)</f>
        <v/>
      </c>
      <c r="M17" s="150"/>
      <c r="N17" s="150"/>
      <c r="O17" s="149" t="str">
        <f>IF('5'!O17:Q17="","",'5'!O17:Q17)</f>
        <v/>
      </c>
      <c r="P17" s="150"/>
      <c r="Q17" s="150"/>
      <c r="R17" s="149" t="str">
        <f>IF('6'!R17:T17="","",'6'!R17:T17)</f>
        <v/>
      </c>
      <c r="S17" s="150"/>
      <c r="T17" s="150"/>
      <c r="U17" s="149" t="str">
        <f>IF('7'!U17:W17="","",'7'!U17:W17)</f>
        <v/>
      </c>
      <c r="V17" s="150"/>
      <c r="W17" s="150"/>
      <c r="X17" s="149" t="str">
        <f>IF('8'!X17:Z17="","",'8'!X17:Z17)</f>
        <v/>
      </c>
      <c r="Y17" s="150"/>
      <c r="Z17" s="150"/>
      <c r="AA17" s="220" t="s">
        <v>64</v>
      </c>
      <c r="AB17" s="221"/>
      <c r="AC17" s="222"/>
      <c r="AD17" s="1"/>
    </row>
    <row r="18" spans="1:30" ht="15" customHeight="1" x14ac:dyDescent="0.15">
      <c r="A18" s="156" t="s">
        <v>66</v>
      </c>
      <c r="B18" s="156"/>
      <c r="C18" s="65" t="str">
        <f>IF('1'!$C18:$E18="","",'1'!$C18:$E18)</f>
        <v/>
      </c>
      <c r="D18" s="66"/>
      <c r="E18" s="66"/>
      <c r="F18" s="65" t="str">
        <f>IF('2'!F18:H18="","",'2'!F18:H18)</f>
        <v/>
      </c>
      <c r="G18" s="66"/>
      <c r="H18" s="66"/>
      <c r="I18" s="65" t="str">
        <f>IF('3'!I18:K18="","",'3'!I18:K18)</f>
        <v/>
      </c>
      <c r="J18" s="66"/>
      <c r="K18" s="66"/>
      <c r="L18" s="65" t="str">
        <f>IF('4'!L18:N18="","",'4'!L18:N18)</f>
        <v/>
      </c>
      <c r="M18" s="66"/>
      <c r="N18" s="66"/>
      <c r="O18" s="65" t="str">
        <f>IF('5'!O18:Q18="","",'5'!O18:Q18)</f>
        <v/>
      </c>
      <c r="P18" s="66"/>
      <c r="Q18" s="66"/>
      <c r="R18" s="65" t="str">
        <f>IF('6'!R18:T18="","",'6'!R18:T18)</f>
        <v/>
      </c>
      <c r="S18" s="66"/>
      <c r="T18" s="66"/>
      <c r="U18" s="65" t="str">
        <f>IF('7'!U18:W18="","",'7'!U18:W18)</f>
        <v/>
      </c>
      <c r="V18" s="66"/>
      <c r="W18" s="66"/>
      <c r="X18" s="65" t="str">
        <f>IF('8'!X18:Z18="","",'8'!X18:Z18)</f>
        <v/>
      </c>
      <c r="Y18" s="66"/>
      <c r="Z18" s="66"/>
      <c r="AA18" s="223"/>
      <c r="AB18" s="66"/>
      <c r="AC18" s="224"/>
      <c r="AD18" s="1"/>
    </row>
    <row r="19" spans="1:30" ht="15" customHeight="1" x14ac:dyDescent="0.15">
      <c r="A19" s="157" t="s">
        <v>16</v>
      </c>
      <c r="B19" s="157"/>
      <c r="C19" s="158">
        <f>IF(AND($Q$4&lt;&gt;"",C$20&lt;&gt;""),C$20/$Q4,0)</f>
        <v>0</v>
      </c>
      <c r="D19" s="159"/>
      <c r="E19" s="159"/>
      <c r="F19" s="158">
        <f>IF('2'!F19:H19="","",'2'!F19:H19)</f>
        <v>0</v>
      </c>
      <c r="G19" s="159"/>
      <c r="H19" s="159"/>
      <c r="I19" s="158">
        <f>IF('3'!I19:K19="","",'3'!I19:K19)</f>
        <v>0</v>
      </c>
      <c r="J19" s="159"/>
      <c r="K19" s="159"/>
      <c r="L19" s="158">
        <f>IF('4'!L19:N19="","",'4'!L19:N19)</f>
        <v>0</v>
      </c>
      <c r="M19" s="159"/>
      <c r="N19" s="159"/>
      <c r="O19" s="158">
        <f>IF('5'!O19:Q19="","",'5'!O19:Q19)</f>
        <v>0</v>
      </c>
      <c r="P19" s="159"/>
      <c r="Q19" s="159"/>
      <c r="R19" s="158">
        <f>IF('6'!R19:T19="","",'6'!R19:T19)</f>
        <v>0</v>
      </c>
      <c r="S19" s="159"/>
      <c r="T19" s="159"/>
      <c r="U19" s="158">
        <f>IF('7'!U19:W19="","",'7'!U19:W19)</f>
        <v>0</v>
      </c>
      <c r="V19" s="159"/>
      <c r="W19" s="159"/>
      <c r="X19" s="158">
        <f>IF('8'!X19:Z19="","",'8'!X19:Z19)</f>
        <v>0</v>
      </c>
      <c r="Y19" s="159"/>
      <c r="Z19" s="159"/>
      <c r="AA19" s="215"/>
      <c r="AB19" s="159"/>
      <c r="AC19" s="216"/>
      <c r="AD19" s="1"/>
    </row>
    <row r="20" spans="1:30" ht="15" customHeight="1" x14ac:dyDescent="0.15">
      <c r="A20" s="115" t="s">
        <v>17</v>
      </c>
      <c r="B20" s="115"/>
      <c r="C20" s="69" t="str">
        <f>IF('1'!$C20:$E20="","",'1'!$C20:$E20)</f>
        <v/>
      </c>
      <c r="D20" s="70"/>
      <c r="E20" s="70"/>
      <c r="F20" s="69" t="str">
        <f>IF('2'!F20:H20="","",'2'!F20:H20)</f>
        <v/>
      </c>
      <c r="G20" s="70"/>
      <c r="H20" s="70"/>
      <c r="I20" s="69" t="str">
        <f>IF('3'!I20:K20="","",'3'!I20:K20)</f>
        <v/>
      </c>
      <c r="J20" s="70"/>
      <c r="K20" s="70"/>
      <c r="L20" s="69" t="str">
        <f>IF('4'!L20:N20="","",'4'!L20:N20)</f>
        <v/>
      </c>
      <c r="M20" s="70"/>
      <c r="N20" s="70"/>
      <c r="O20" s="69" t="str">
        <f>IF('5'!O20:Q20="","",'5'!O20:Q20)</f>
        <v/>
      </c>
      <c r="P20" s="70"/>
      <c r="Q20" s="70"/>
      <c r="R20" s="69" t="str">
        <f>IF('6'!R20:T20="","",'6'!R20:T20)</f>
        <v/>
      </c>
      <c r="S20" s="70"/>
      <c r="T20" s="70"/>
      <c r="U20" s="69" t="str">
        <f>IF('7'!U20:W20="","",'7'!U20:W20)</f>
        <v/>
      </c>
      <c r="V20" s="70"/>
      <c r="W20" s="70"/>
      <c r="X20" s="268" t="str">
        <f>IF('8'!X20:Z20="","",'8'!X20:Z20)</f>
        <v/>
      </c>
      <c r="Y20" s="210"/>
      <c r="Z20" s="210"/>
      <c r="AA20" s="209"/>
      <c r="AB20" s="210"/>
      <c r="AC20" s="211"/>
      <c r="AD20" s="3"/>
    </row>
    <row r="21" spans="1:30" ht="15" customHeight="1" x14ac:dyDescent="0.15">
      <c r="A21" s="126" t="s">
        <v>18</v>
      </c>
      <c r="B21" s="126"/>
      <c r="C21" s="71">
        <f>IF('1'!$C21:$E21="","",'1'!$C21:$E21)</f>
        <v>0</v>
      </c>
      <c r="D21" s="72"/>
      <c r="E21" s="72"/>
      <c r="F21" s="71">
        <f>IF('2'!F21:H21="","",'2'!F21:H21)</f>
        <v>0</v>
      </c>
      <c r="G21" s="72"/>
      <c r="H21" s="72"/>
      <c r="I21" s="71">
        <f>IF('3'!I21:K21="","",'3'!I21:K21)</f>
        <v>0</v>
      </c>
      <c r="J21" s="72"/>
      <c r="K21" s="72"/>
      <c r="L21" s="71">
        <f>IF('4'!L21:N21="","",'4'!L21:N21)</f>
        <v>0</v>
      </c>
      <c r="M21" s="72"/>
      <c r="N21" s="72"/>
      <c r="O21" s="71">
        <f>IF('5'!O21:Q21="","",'5'!O21:Q21)</f>
        <v>0</v>
      </c>
      <c r="P21" s="72"/>
      <c r="Q21" s="72"/>
      <c r="R21" s="71">
        <f>IF('6'!R21:T21="","",'6'!R21:T21)</f>
        <v>0</v>
      </c>
      <c r="S21" s="72"/>
      <c r="T21" s="72"/>
      <c r="U21" s="71">
        <f>IF('7'!U21:W21="","",'7'!U21:W21)</f>
        <v>0</v>
      </c>
      <c r="V21" s="72"/>
      <c r="W21" s="72"/>
      <c r="X21" s="71">
        <f>IF('8'!X21:Z21="","",'8'!X21:Z21)</f>
        <v>0</v>
      </c>
      <c r="Y21" s="72"/>
      <c r="Z21" s="72"/>
      <c r="AA21" s="227"/>
      <c r="AB21" s="72"/>
      <c r="AC21" s="228"/>
      <c r="AD21" s="3"/>
    </row>
    <row r="22" spans="1:30" ht="15" customHeight="1" x14ac:dyDescent="0.15">
      <c r="A22" s="139" t="s">
        <v>19</v>
      </c>
      <c r="B22" s="139"/>
      <c r="C22" s="73" t="str">
        <f>IF('1'!$C22:$E22="","",'1'!$C22:$E22)</f>
        <v/>
      </c>
      <c r="D22" s="74"/>
      <c r="E22" s="74"/>
      <c r="F22" s="73" t="str">
        <f>IF('2'!F22:H22="","",'2'!F22:H22)</f>
        <v/>
      </c>
      <c r="G22" s="74"/>
      <c r="H22" s="74"/>
      <c r="I22" s="73" t="str">
        <f>IF('3'!I22:K22="","",'3'!I22:K22)</f>
        <v/>
      </c>
      <c r="J22" s="74"/>
      <c r="K22" s="74"/>
      <c r="L22" s="73" t="str">
        <f>IF('4'!L22:N22="","",'4'!L22:N22)</f>
        <v/>
      </c>
      <c r="M22" s="74"/>
      <c r="N22" s="74"/>
      <c r="O22" s="73" t="str">
        <f>IF('5'!O22:Q22="","",'5'!O22:Q22)</f>
        <v/>
      </c>
      <c r="P22" s="74"/>
      <c r="Q22" s="74"/>
      <c r="R22" s="73" t="str">
        <f>IF('6'!R22:T22="","",'6'!R22:T22)</f>
        <v/>
      </c>
      <c r="S22" s="74"/>
      <c r="T22" s="74"/>
      <c r="U22" s="73" t="str">
        <f>IF('7'!U22:W22="","",'7'!U22:W22)</f>
        <v/>
      </c>
      <c r="V22" s="74"/>
      <c r="W22" s="74"/>
      <c r="X22" s="73" t="str">
        <f>IF('8'!X22:Z22="","",'8'!X22:Z22)</f>
        <v/>
      </c>
      <c r="Y22" s="74"/>
      <c r="Z22" s="74"/>
      <c r="AA22" s="229" t="str">
        <f>IF(C9="","",SUMIFS(C21:Z21,C19:Z19,1))</f>
        <v/>
      </c>
      <c r="AB22" s="230"/>
      <c r="AC22" s="231"/>
      <c r="AD22" s="3"/>
    </row>
    <row r="23" spans="1:30" ht="15" customHeight="1" x14ac:dyDescent="0.15">
      <c r="A23" s="115" t="s">
        <v>20</v>
      </c>
      <c r="B23" s="115"/>
      <c r="C23" s="69">
        <f>IF('1'!$C23:$E23="","",'1'!$C23:$E23)</f>
        <v>0</v>
      </c>
      <c r="D23" s="70"/>
      <c r="E23" s="70"/>
      <c r="F23" s="69">
        <f>IF('2'!F23:H23="","",'2'!F23:H23)</f>
        <v>0</v>
      </c>
      <c r="G23" s="70"/>
      <c r="H23" s="70"/>
      <c r="I23" s="69">
        <f>IF('3'!I23:K23="","",'3'!I23:K23)</f>
        <v>0</v>
      </c>
      <c r="J23" s="70"/>
      <c r="K23" s="70"/>
      <c r="L23" s="69">
        <f>IF('4'!L23:N23="","",'4'!L23:N23)</f>
        <v>0</v>
      </c>
      <c r="M23" s="70"/>
      <c r="N23" s="70"/>
      <c r="O23" s="69">
        <f>IF('5'!O23:Q23="","",'5'!O23:Q23)</f>
        <v>0</v>
      </c>
      <c r="P23" s="70"/>
      <c r="Q23" s="70"/>
      <c r="R23" s="69">
        <f>IF('6'!R23:T23="","",'6'!R23:T23)</f>
        <v>0</v>
      </c>
      <c r="S23" s="70"/>
      <c r="T23" s="70"/>
      <c r="U23" s="69">
        <f>IF('7'!U23:W23="","",'7'!U23:W23)</f>
        <v>0</v>
      </c>
      <c r="V23" s="70"/>
      <c r="W23" s="70"/>
      <c r="X23" s="69">
        <f>IF('8'!X23:Z23="","",'8'!X23:Z23)</f>
        <v>0</v>
      </c>
      <c r="Y23" s="70"/>
      <c r="Z23" s="70"/>
      <c r="AA23" s="225" t="str">
        <f>IF(AA22="","",AA22)</f>
        <v/>
      </c>
      <c r="AB23" s="70"/>
      <c r="AC23" s="226"/>
      <c r="AD23" s="3"/>
    </row>
    <row r="24" spans="1:30" ht="15" customHeight="1" x14ac:dyDescent="0.15">
      <c r="A24" s="126" t="s">
        <v>21</v>
      </c>
      <c r="B24" s="126"/>
      <c r="C24" s="71">
        <f>IF('1'!$C24:$E24="","",'1'!$C24:$E24)</f>
        <v>0</v>
      </c>
      <c r="D24" s="72"/>
      <c r="E24" s="72"/>
      <c r="F24" s="71">
        <f>IF('2'!F24:H24="","",'2'!F24:H24)</f>
        <v>0</v>
      </c>
      <c r="G24" s="72"/>
      <c r="H24" s="72"/>
      <c r="I24" s="71">
        <f>IF('3'!I24:K24="","",'3'!I24:K24)</f>
        <v>0</v>
      </c>
      <c r="J24" s="72"/>
      <c r="K24" s="72"/>
      <c r="L24" s="71">
        <f>IF('4'!L24:N24="","",'4'!L24:N24)</f>
        <v>0</v>
      </c>
      <c r="M24" s="72"/>
      <c r="N24" s="72"/>
      <c r="O24" s="71">
        <f>IF('5'!O24:Q24="","",'5'!O24:Q24)</f>
        <v>0</v>
      </c>
      <c r="P24" s="72"/>
      <c r="Q24" s="72"/>
      <c r="R24" s="71">
        <f>IF('6'!R24:T24="","",'6'!R24:T24)</f>
        <v>0</v>
      </c>
      <c r="S24" s="72"/>
      <c r="T24" s="72"/>
      <c r="U24" s="71">
        <f>IF('7'!U24:W24="","",'7'!U24:W24)</f>
        <v>0</v>
      </c>
      <c r="V24" s="72"/>
      <c r="W24" s="72"/>
      <c r="X24" s="71">
        <f>IF('8'!X24:Z24="","",'8'!X24:Z24)</f>
        <v>0</v>
      </c>
      <c r="Y24" s="72"/>
      <c r="Z24" s="72"/>
      <c r="AA24" s="227"/>
      <c r="AB24" s="72"/>
      <c r="AC24" s="228"/>
      <c r="AD24" s="3"/>
    </row>
    <row r="25" spans="1:30" ht="15" customHeight="1" x14ac:dyDescent="0.15">
      <c r="A25" s="139" t="s">
        <v>22</v>
      </c>
      <c r="B25" s="139"/>
      <c r="C25" s="73">
        <f>IF('1'!$C25:$E25="","",'1'!$C25:$E25)</f>
        <v>0</v>
      </c>
      <c r="D25" s="74"/>
      <c r="E25" s="74"/>
      <c r="F25" s="73">
        <f>IF('2'!F25:H25="","",'2'!F25:H25)</f>
        <v>0</v>
      </c>
      <c r="G25" s="74"/>
      <c r="H25" s="74"/>
      <c r="I25" s="73">
        <f>IF('3'!I25:K25="","",'3'!I25:K25)</f>
        <v>0</v>
      </c>
      <c r="J25" s="74"/>
      <c r="K25" s="74"/>
      <c r="L25" s="73">
        <f>IF('4'!L25:N25="","",'4'!L25:N25)</f>
        <v>0</v>
      </c>
      <c r="M25" s="74"/>
      <c r="N25" s="74"/>
      <c r="O25" s="73">
        <f>IF('5'!O25:Q25="","",'5'!O25:Q25)</f>
        <v>0</v>
      </c>
      <c r="P25" s="74"/>
      <c r="Q25" s="74"/>
      <c r="R25" s="73">
        <f>IF('6'!R25:T25="","",'6'!R25:T25)</f>
        <v>0</v>
      </c>
      <c r="S25" s="74"/>
      <c r="T25" s="74"/>
      <c r="U25" s="73">
        <f>IF('7'!U25:W25="","",'7'!U25:W25)</f>
        <v>0</v>
      </c>
      <c r="V25" s="74"/>
      <c r="W25" s="74"/>
      <c r="X25" s="73">
        <f>IF('8'!X25:Z25="","",'8'!X25:Z25)</f>
        <v>0</v>
      </c>
      <c r="Y25" s="74"/>
      <c r="Z25" s="74"/>
      <c r="AA25" s="207" t="str">
        <f>IF(AA22="","",SUM(C26:Z26))</f>
        <v/>
      </c>
      <c r="AB25" s="74"/>
      <c r="AC25" s="208"/>
      <c r="AD25" s="3"/>
    </row>
    <row r="26" spans="1:30" ht="15" customHeight="1" x14ac:dyDescent="0.15">
      <c r="A26" s="115" t="s">
        <v>23</v>
      </c>
      <c r="B26" s="115"/>
      <c r="C26" s="69">
        <f>IF('1'!$C26:$E26="","",'1'!$C26:$E26)</f>
        <v>0</v>
      </c>
      <c r="D26" s="70"/>
      <c r="E26" s="70"/>
      <c r="F26" s="69">
        <f>IF('2'!F26:H26="","",'2'!F26:H26)</f>
        <v>0</v>
      </c>
      <c r="G26" s="70"/>
      <c r="H26" s="70"/>
      <c r="I26" s="69">
        <f>IF('3'!I26:K26="","",'3'!I26:K26)</f>
        <v>0</v>
      </c>
      <c r="J26" s="70"/>
      <c r="K26" s="70"/>
      <c r="L26" s="69">
        <f>IF('4'!L26:N26="","",'4'!L26:N26)</f>
        <v>0</v>
      </c>
      <c r="M26" s="70"/>
      <c r="N26" s="70"/>
      <c r="O26" s="69">
        <f>IF('5'!O26:Q26="","",'5'!O26:Q26)</f>
        <v>0</v>
      </c>
      <c r="P26" s="70"/>
      <c r="Q26" s="70"/>
      <c r="R26" s="69">
        <f>IF('6'!R26:T26="","",'6'!R26:T26)</f>
        <v>0</v>
      </c>
      <c r="S26" s="70"/>
      <c r="T26" s="70"/>
      <c r="U26" s="69">
        <f>IF('7'!U26:W26="","",'7'!U26:W26)</f>
        <v>0</v>
      </c>
      <c r="V26" s="70"/>
      <c r="W26" s="70"/>
      <c r="X26" s="69">
        <f>IF('8'!X26:Z26="","",'8'!X26:Z26)</f>
        <v>0</v>
      </c>
      <c r="Y26" s="70"/>
      <c r="Z26" s="70"/>
      <c r="AA26" s="225" t="str">
        <f>IF(AA22="","",AA23)</f>
        <v/>
      </c>
      <c r="AB26" s="70"/>
      <c r="AC26" s="226"/>
      <c r="AD26" s="3"/>
    </row>
    <row r="27" spans="1:30" ht="15" customHeight="1" thickBot="1" x14ac:dyDescent="0.2">
      <c r="A27" s="169" t="s">
        <v>3</v>
      </c>
      <c r="B27" s="169"/>
      <c r="C27" s="78">
        <f>IF('1'!$C27:$E27="","",'1'!$C27:$E27)</f>
        <v>0</v>
      </c>
      <c r="D27" s="79"/>
      <c r="E27" s="79"/>
      <c r="F27" s="78">
        <f>IF('2'!F27:H27="","",'2'!F27:H27)</f>
        <v>0</v>
      </c>
      <c r="G27" s="79"/>
      <c r="H27" s="79"/>
      <c r="I27" s="78">
        <f>IF('3'!I27:K27="","",'3'!I27:K27)</f>
        <v>0</v>
      </c>
      <c r="J27" s="79"/>
      <c r="K27" s="79"/>
      <c r="L27" s="78">
        <f>IF('4'!L27:N27="","",'4'!L27:N27)</f>
        <v>0</v>
      </c>
      <c r="M27" s="79"/>
      <c r="N27" s="79"/>
      <c r="O27" s="78">
        <f>IF('5'!O27:Q27="","",'5'!O27:Q27)</f>
        <v>0</v>
      </c>
      <c r="P27" s="79"/>
      <c r="Q27" s="79"/>
      <c r="R27" s="78">
        <f>IF('6'!R27:T27="","",'6'!R27:T27)</f>
        <v>0</v>
      </c>
      <c r="S27" s="79"/>
      <c r="T27" s="79"/>
      <c r="U27" s="78">
        <f>IF('7'!U27:W27="","",'7'!U27:W27)</f>
        <v>0</v>
      </c>
      <c r="V27" s="79"/>
      <c r="W27" s="79"/>
      <c r="X27" s="78">
        <f>IF('8'!X27:Z27="","",'8'!X27:Z27)</f>
        <v>0</v>
      </c>
      <c r="Y27" s="79"/>
      <c r="Z27" s="79"/>
      <c r="AA27" s="232" t="str">
        <f>IF(AA26="","",AA26*L6)</f>
        <v/>
      </c>
      <c r="AB27" s="79"/>
      <c r="AC27" s="233"/>
      <c r="AD27" s="3"/>
    </row>
    <row r="28" spans="1:30" ht="15" customHeight="1" thickTop="1" thickBot="1" x14ac:dyDescent="0.2">
      <c r="A28" s="170" t="s">
        <v>45</v>
      </c>
      <c r="B28" s="170"/>
      <c r="C28" s="75">
        <f>IF('1'!$C28:$E28="","",'1'!$C28:$E28)</f>
        <v>0</v>
      </c>
      <c r="D28" s="76"/>
      <c r="E28" s="76"/>
      <c r="F28" s="75">
        <f>IF('2'!F28:H28="","",'2'!F28:H28)</f>
        <v>0</v>
      </c>
      <c r="G28" s="76"/>
      <c r="H28" s="76"/>
      <c r="I28" s="75">
        <f>IF('3'!I28:K28="","",'3'!I28:K28)</f>
        <v>0</v>
      </c>
      <c r="J28" s="76"/>
      <c r="K28" s="76"/>
      <c r="L28" s="75">
        <f>IF('4'!L28:N28="","",'4'!L28:N28)</f>
        <v>0</v>
      </c>
      <c r="M28" s="76"/>
      <c r="N28" s="76"/>
      <c r="O28" s="75">
        <f>IF('5'!O28:Q28="","",'5'!O28:Q28)</f>
        <v>0</v>
      </c>
      <c r="P28" s="76"/>
      <c r="Q28" s="76"/>
      <c r="R28" s="75">
        <f>IF('6'!R28:T28="","",'6'!R28:T28)</f>
        <v>0</v>
      </c>
      <c r="S28" s="76"/>
      <c r="T28" s="76"/>
      <c r="U28" s="75">
        <f>IF('7'!U28:W28="","",'7'!U28:W28)</f>
        <v>0</v>
      </c>
      <c r="V28" s="76"/>
      <c r="W28" s="76"/>
      <c r="X28" s="75">
        <f>IF('8'!X28:Z28="","",'8'!X28:Z28)</f>
        <v>0</v>
      </c>
      <c r="Y28" s="76"/>
      <c r="Z28" s="76"/>
      <c r="AA28" s="217" t="e">
        <f>AA26+AA27</f>
        <v>#VALUE!</v>
      </c>
      <c r="AB28" s="218"/>
      <c r="AC28" s="219"/>
      <c r="AD28" s="3"/>
    </row>
    <row r="29" spans="1:30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/>
      <c r="AB29" s="41"/>
      <c r="AC29" s="41"/>
      <c r="AD29" s="3"/>
    </row>
    <row r="30" spans="1:30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  <c r="AD31" s="3"/>
    </row>
    <row r="32" spans="1:30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  <c r="AD32" s="3"/>
    </row>
    <row r="33" spans="1:30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  <c r="AD33" s="3"/>
    </row>
    <row r="34" spans="1:30" ht="15" customHeight="1" x14ac:dyDescent="0.15">
      <c r="A34" s="166" t="s">
        <v>39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  <c r="AD34" s="3"/>
    </row>
    <row r="35" spans="1:30" ht="22.5" customHeight="1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2.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2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80">
    <mergeCell ref="A1:AC1"/>
    <mergeCell ref="D2:J2"/>
    <mergeCell ref="O4:P4"/>
    <mergeCell ref="Q4:U4"/>
    <mergeCell ref="A3:C3"/>
    <mergeCell ref="D3:E3"/>
    <mergeCell ref="F3:J3"/>
    <mergeCell ref="Y2:AC2"/>
    <mergeCell ref="W2:X2"/>
    <mergeCell ref="D6:E6"/>
    <mergeCell ref="F6:J6"/>
    <mergeCell ref="O6:P6"/>
    <mergeCell ref="Q6:U6"/>
    <mergeCell ref="O8:P8"/>
    <mergeCell ref="Q8:AC8"/>
    <mergeCell ref="D4:E4"/>
    <mergeCell ref="F4:J4"/>
    <mergeCell ref="L5:M5"/>
    <mergeCell ref="D5:E5"/>
    <mergeCell ref="F5:J5"/>
    <mergeCell ref="O5:P5"/>
    <mergeCell ref="Q5:U5"/>
    <mergeCell ref="L6:M6"/>
    <mergeCell ref="Y5:AC5"/>
    <mergeCell ref="Y6:AC6"/>
    <mergeCell ref="AC9:AC10"/>
    <mergeCell ref="A11:B12"/>
    <mergeCell ref="C11:L12"/>
    <mergeCell ref="O11:P11"/>
    <mergeCell ref="Q11:U11"/>
    <mergeCell ref="V11:AC11"/>
    <mergeCell ref="O12:P12"/>
    <mergeCell ref="Q12:U12"/>
    <mergeCell ref="V12:W12"/>
    <mergeCell ref="X12:AC12"/>
    <mergeCell ref="A9:B10"/>
    <mergeCell ref="C9:F10"/>
    <mergeCell ref="G9:H10"/>
    <mergeCell ref="I9:L10"/>
    <mergeCell ref="O9:P10"/>
    <mergeCell ref="Q9:AB10"/>
    <mergeCell ref="I17:K17"/>
    <mergeCell ref="L17:N17"/>
    <mergeCell ref="O17:Q17"/>
    <mergeCell ref="R17:T17"/>
    <mergeCell ref="U17:W17"/>
    <mergeCell ref="X17:Z17"/>
    <mergeCell ref="A13:B14"/>
    <mergeCell ref="C13:L14"/>
    <mergeCell ref="O13:P13"/>
    <mergeCell ref="Q13:U13"/>
    <mergeCell ref="V13:W13"/>
    <mergeCell ref="X13:AC13"/>
    <mergeCell ref="O14:P14"/>
    <mergeCell ref="Q14:AC14"/>
    <mergeCell ref="AA17:AC17"/>
    <mergeCell ref="A17:B17"/>
    <mergeCell ref="C17:E17"/>
    <mergeCell ref="F17:H17"/>
    <mergeCell ref="AA18:AC18"/>
    <mergeCell ref="A19:B19"/>
    <mergeCell ref="C19:E19"/>
    <mergeCell ref="F19:H19"/>
    <mergeCell ref="I19:K19"/>
    <mergeCell ref="L19:N19"/>
    <mergeCell ref="O19:Q19"/>
    <mergeCell ref="R19:T19"/>
    <mergeCell ref="U19:W19"/>
    <mergeCell ref="X19:Z19"/>
    <mergeCell ref="AA19:AC19"/>
    <mergeCell ref="A18:B18"/>
    <mergeCell ref="C18:E18"/>
    <mergeCell ref="F18:H18"/>
    <mergeCell ref="I18:K18"/>
    <mergeCell ref="L18:N18"/>
    <mergeCell ref="O18:Q18"/>
    <mergeCell ref="R18:T18"/>
    <mergeCell ref="U18:W18"/>
    <mergeCell ref="X18:Z18"/>
    <mergeCell ref="AA20:AC20"/>
    <mergeCell ref="A21:B21"/>
    <mergeCell ref="C21:E21"/>
    <mergeCell ref="F21:H21"/>
    <mergeCell ref="I21:K21"/>
    <mergeCell ref="L21:N21"/>
    <mergeCell ref="O21:Q21"/>
    <mergeCell ref="R21:T21"/>
    <mergeCell ref="U21:W21"/>
    <mergeCell ref="X21:Z21"/>
    <mergeCell ref="AA21:AC21"/>
    <mergeCell ref="A20:B20"/>
    <mergeCell ref="C20:E20"/>
    <mergeCell ref="F20:H20"/>
    <mergeCell ref="I20:K20"/>
    <mergeCell ref="L20:N20"/>
    <mergeCell ref="O20:Q20"/>
    <mergeCell ref="R20:T20"/>
    <mergeCell ref="U20:W20"/>
    <mergeCell ref="X20:Z20"/>
    <mergeCell ref="AA22:AC22"/>
    <mergeCell ref="A23:B23"/>
    <mergeCell ref="C23:E23"/>
    <mergeCell ref="F23:H23"/>
    <mergeCell ref="I23:K23"/>
    <mergeCell ref="L23:N23"/>
    <mergeCell ref="O23:Q23"/>
    <mergeCell ref="R23:T23"/>
    <mergeCell ref="U23:W23"/>
    <mergeCell ref="X23:Z23"/>
    <mergeCell ref="AA23:AC23"/>
    <mergeCell ref="A22:B22"/>
    <mergeCell ref="C22:E22"/>
    <mergeCell ref="F22:H22"/>
    <mergeCell ref="I22:K22"/>
    <mergeCell ref="L22:N22"/>
    <mergeCell ref="O22:Q22"/>
    <mergeCell ref="R22:T22"/>
    <mergeCell ref="U22:W22"/>
    <mergeCell ref="X22:Z22"/>
    <mergeCell ref="AA24:AC24"/>
    <mergeCell ref="A25:B25"/>
    <mergeCell ref="C25:E25"/>
    <mergeCell ref="F25:H25"/>
    <mergeCell ref="I25:K25"/>
    <mergeCell ref="L25:N25"/>
    <mergeCell ref="O25:Q25"/>
    <mergeCell ref="R25:T25"/>
    <mergeCell ref="U25:W25"/>
    <mergeCell ref="X25:Z25"/>
    <mergeCell ref="AA25:AC25"/>
    <mergeCell ref="A24:B24"/>
    <mergeCell ref="C24:E24"/>
    <mergeCell ref="F24:H24"/>
    <mergeCell ref="I24:K24"/>
    <mergeCell ref="L24:N24"/>
    <mergeCell ref="O24:Q24"/>
    <mergeCell ref="R24:T24"/>
    <mergeCell ref="U24:W24"/>
    <mergeCell ref="X24:Z24"/>
    <mergeCell ref="AA26:AC26"/>
    <mergeCell ref="A27:B27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A26:B26"/>
    <mergeCell ref="C26:E26"/>
    <mergeCell ref="F26:H26"/>
    <mergeCell ref="I26:K26"/>
    <mergeCell ref="L26:N26"/>
    <mergeCell ref="O26:Q26"/>
    <mergeCell ref="R26:T26"/>
    <mergeCell ref="U26:W26"/>
    <mergeCell ref="X26:Z26"/>
    <mergeCell ref="X32:Y34"/>
    <mergeCell ref="Z32:AA34"/>
    <mergeCell ref="AB32:AC34"/>
    <mergeCell ref="A34:R34"/>
    <mergeCell ref="X28:Z28"/>
    <mergeCell ref="AA28:AC28"/>
    <mergeCell ref="A30:B30"/>
    <mergeCell ref="S30:T30"/>
    <mergeCell ref="V31:W31"/>
    <mergeCell ref="X31:Y31"/>
    <mergeCell ref="Z31:AA31"/>
    <mergeCell ref="AB31:AC31"/>
    <mergeCell ref="A28:B28"/>
    <mergeCell ref="C28:E28"/>
    <mergeCell ref="F28:H28"/>
    <mergeCell ref="I28:K28"/>
    <mergeCell ref="L28:N28"/>
    <mergeCell ref="O28:Q28"/>
    <mergeCell ref="R28:T28"/>
    <mergeCell ref="U28:W28"/>
    <mergeCell ref="V32:W34"/>
  </mergeCells>
  <phoneticPr fontId="4"/>
  <conditionalFormatting sqref="X20:Z20">
    <cfRule type="expression" dxfId="1" priority="1" stopIfTrue="1">
      <formula>U$19=1</formula>
    </cfRule>
  </conditionalFormatting>
  <conditionalFormatting sqref="AA20:AC20">
    <cfRule type="expression" dxfId="0" priority="2" stopIfTrue="1">
      <formula>U$19=1</formula>
    </cfRule>
  </conditionalFormatting>
  <dataValidations disablePrompts="1" count="1">
    <dataValidation type="list" allowBlank="1" showInputMessage="1" showErrorMessage="1" sqref="L6" xr:uid="{3728DB5C-D9B8-4287-97A0-57F837FEC95A}">
      <formula1>"10%,8%"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34"/>
  <sheetViews>
    <sheetView showGridLines="0" zoomScaleNormal="100" workbookViewId="0">
      <selection activeCell="AL21" sqref="AL21"/>
    </sheetView>
  </sheetViews>
  <sheetFormatPr defaultRowHeight="11.25" x14ac:dyDescent="0.15"/>
  <cols>
    <col min="1" max="29" width="6" customWidth="1"/>
  </cols>
  <sheetData>
    <row r="1" spans="1:29" ht="22.5" customHeight="1" x14ac:dyDescent="0.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O2" s="292"/>
      <c r="P2" s="292"/>
      <c r="Q2" s="293"/>
      <c r="R2" s="293"/>
      <c r="S2" s="293"/>
      <c r="T2" s="293"/>
      <c r="U2" s="293"/>
      <c r="W2" s="113" t="s">
        <v>67</v>
      </c>
      <c r="X2" s="114"/>
      <c r="Y2" s="289"/>
      <c r="Z2" s="290"/>
      <c r="AA2" s="290"/>
      <c r="AB2" s="290"/>
      <c r="AC2" s="291"/>
    </row>
    <row r="3" spans="1:29" ht="22.5" customHeight="1" thickBot="1" x14ac:dyDescent="0.2">
      <c r="A3" s="1"/>
      <c r="B3" s="1"/>
      <c r="C3" s="1"/>
      <c r="D3" s="84" t="s">
        <v>4</v>
      </c>
      <c r="E3" s="85"/>
      <c r="F3" s="86"/>
      <c r="G3" s="86"/>
      <c r="H3" s="86"/>
      <c r="I3" s="86"/>
      <c r="J3" s="86"/>
      <c r="K3" s="19" t="s">
        <v>5</v>
      </c>
      <c r="L3" s="1"/>
      <c r="M3" s="1"/>
      <c r="O3" s="292"/>
      <c r="P3" s="292"/>
      <c r="Q3" s="293"/>
      <c r="R3" s="293"/>
      <c r="S3" s="293"/>
      <c r="T3" s="293"/>
      <c r="U3" s="293"/>
    </row>
    <row r="4" spans="1:29" ht="22.5" customHeight="1" thickBot="1" x14ac:dyDescent="0.2">
      <c r="A4" s="1"/>
      <c r="B4" s="1"/>
      <c r="C4" s="1"/>
      <c r="D4" s="94" t="s">
        <v>30</v>
      </c>
      <c r="E4" s="94"/>
      <c r="F4" s="95"/>
      <c r="G4" s="95"/>
      <c r="H4" s="95"/>
      <c r="I4" s="95"/>
      <c r="J4" s="95"/>
      <c r="K4" s="20" t="s">
        <v>5</v>
      </c>
      <c r="L4" s="1"/>
      <c r="M4" s="1"/>
      <c r="O4" s="87" t="s">
        <v>61</v>
      </c>
      <c r="P4" s="88"/>
      <c r="Q4" s="98"/>
      <c r="R4" s="99"/>
      <c r="S4" s="99"/>
      <c r="T4" s="99"/>
      <c r="U4" s="100"/>
      <c r="X4" s="28"/>
      <c r="Y4" s="28"/>
      <c r="Z4" s="28"/>
    </row>
    <row r="5" spans="1:29" ht="22.5" customHeight="1" x14ac:dyDescent="0.15">
      <c r="A5" s="1"/>
      <c r="B5" s="2"/>
      <c r="C5" s="2"/>
      <c r="D5" s="92" t="s">
        <v>31</v>
      </c>
      <c r="E5" s="92"/>
      <c r="F5" s="93"/>
      <c r="G5" s="93"/>
      <c r="H5" s="93"/>
      <c r="I5" s="93"/>
      <c r="J5" s="93"/>
      <c r="K5" s="21" t="s">
        <v>5</v>
      </c>
      <c r="L5" s="118" t="s">
        <v>62</v>
      </c>
      <c r="M5" s="118"/>
      <c r="O5" s="96" t="s">
        <v>42</v>
      </c>
      <c r="P5" s="97"/>
      <c r="Q5" s="98"/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</row>
    <row r="6" spans="1:29" ht="22.5" customHeight="1" thickBot="1" x14ac:dyDescent="0.2">
      <c r="A6" s="1"/>
      <c r="B6" s="2"/>
      <c r="C6" s="2"/>
      <c r="D6" s="92" t="s">
        <v>32</v>
      </c>
      <c r="E6" s="92"/>
      <c r="F6" s="93"/>
      <c r="G6" s="93"/>
      <c r="H6" s="93"/>
      <c r="I6" s="93"/>
      <c r="J6" s="93"/>
      <c r="K6" s="21" t="s">
        <v>5</v>
      </c>
      <c r="L6" s="257">
        <v>0.1</v>
      </c>
      <c r="M6" s="257"/>
      <c r="O6" s="102" t="s">
        <v>43</v>
      </c>
      <c r="P6" s="103"/>
      <c r="Q6" s="98"/>
      <c r="R6" s="99"/>
      <c r="S6" s="99"/>
      <c r="T6" s="99"/>
      <c r="U6" s="100"/>
      <c r="Y6" s="258"/>
      <c r="Z6" s="259"/>
      <c r="AA6" s="259"/>
      <c r="AB6" s="259"/>
      <c r="AC6" s="260"/>
    </row>
    <row r="7" spans="1:29" ht="10.5" customHeight="1" x14ac:dyDescent="0.15">
      <c r="A7" s="1"/>
      <c r="B7" s="2"/>
      <c r="C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</row>
    <row r="8" spans="1:29" ht="17.25" x14ac:dyDescent="0.15">
      <c r="A8" s="1"/>
      <c r="B8" s="2"/>
      <c r="C8" s="2"/>
      <c r="D8" s="5"/>
      <c r="E8" s="5"/>
      <c r="F8" s="6"/>
      <c r="G8" s="6"/>
      <c r="H8" s="6"/>
      <c r="I8" s="6"/>
      <c r="J8" s="6"/>
      <c r="K8" s="1"/>
      <c r="L8" s="1"/>
      <c r="M8" s="1"/>
      <c r="N8" s="1"/>
      <c r="O8" s="115" t="s">
        <v>7</v>
      </c>
      <c r="P8" s="62"/>
      <c r="Q8" s="277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</row>
    <row r="9" spans="1:29" ht="15" customHeight="1" x14ac:dyDescent="0.15">
      <c r="A9" s="118" t="s">
        <v>66</v>
      </c>
      <c r="B9" s="118"/>
      <c r="C9" s="279"/>
      <c r="D9" s="280"/>
      <c r="E9" s="280"/>
      <c r="F9" s="281"/>
      <c r="G9" s="118" t="s">
        <v>6</v>
      </c>
      <c r="H9" s="118"/>
      <c r="I9" s="242"/>
      <c r="J9" s="242"/>
      <c r="K9" s="242"/>
      <c r="L9" s="242"/>
      <c r="M9" s="2"/>
      <c r="O9" s="126" t="s">
        <v>8</v>
      </c>
      <c r="P9" s="127"/>
      <c r="Q9" s="285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7"/>
      <c r="AC9" s="288" t="s">
        <v>9</v>
      </c>
    </row>
    <row r="10" spans="1:29" ht="15" customHeight="1" x14ac:dyDescent="0.15">
      <c r="A10" s="118"/>
      <c r="B10" s="118"/>
      <c r="C10" s="282"/>
      <c r="D10" s="283"/>
      <c r="E10" s="283"/>
      <c r="F10" s="284"/>
      <c r="G10" s="118"/>
      <c r="H10" s="118"/>
      <c r="I10" s="242"/>
      <c r="J10" s="242"/>
      <c r="K10" s="242"/>
      <c r="L10" s="242"/>
      <c r="M10" s="2"/>
      <c r="O10" s="128"/>
      <c r="P10" s="129"/>
      <c r="Q10" s="25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4"/>
      <c r="AC10" s="241"/>
    </row>
    <row r="11" spans="1:29" ht="15" customHeight="1" x14ac:dyDescent="0.15">
      <c r="A11" s="118" t="s">
        <v>10</v>
      </c>
      <c r="B11" s="118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7"/>
      <c r="O11" s="139" t="s">
        <v>41</v>
      </c>
      <c r="P11" s="140"/>
      <c r="Q11" s="234"/>
      <c r="R11" s="235"/>
      <c r="S11" s="235"/>
      <c r="T11" s="235"/>
      <c r="U11" s="236"/>
      <c r="V11" s="62" t="s">
        <v>28</v>
      </c>
      <c r="W11" s="63"/>
      <c r="X11" s="63"/>
      <c r="Y11" s="63"/>
      <c r="Z11" s="63"/>
      <c r="AA11" s="63"/>
      <c r="AB11" s="63"/>
      <c r="AC11" s="64"/>
    </row>
    <row r="12" spans="1:29" ht="15" customHeight="1" x14ac:dyDescent="0.15">
      <c r="A12" s="118"/>
      <c r="B12" s="11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7"/>
      <c r="O12" s="115" t="s">
        <v>11</v>
      </c>
      <c r="P12" s="62"/>
      <c r="Q12" s="297"/>
      <c r="R12" s="298"/>
      <c r="S12" s="298"/>
      <c r="T12" s="298"/>
      <c r="U12" s="299"/>
      <c r="V12" s="54" t="s">
        <v>12</v>
      </c>
      <c r="W12" s="55"/>
      <c r="X12" s="303"/>
      <c r="Y12" s="304"/>
      <c r="Z12" s="304"/>
      <c r="AA12" s="304"/>
      <c r="AB12" s="304"/>
      <c r="AC12" s="305"/>
    </row>
    <row r="13" spans="1:29" ht="15" customHeight="1" x14ac:dyDescent="0.15">
      <c r="A13" s="118" t="s">
        <v>13</v>
      </c>
      <c r="B13" s="118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7"/>
      <c r="O13" s="126" t="s">
        <v>14</v>
      </c>
      <c r="P13" s="127"/>
      <c r="Q13" s="303"/>
      <c r="R13" s="304"/>
      <c r="S13" s="304"/>
      <c r="T13" s="304"/>
      <c r="U13" s="307"/>
      <c r="V13" s="54" t="s">
        <v>60</v>
      </c>
      <c r="W13" s="55"/>
      <c r="X13" s="237"/>
      <c r="Y13" s="275"/>
      <c r="Z13" s="275"/>
      <c r="AA13" s="275"/>
      <c r="AB13" s="275"/>
      <c r="AC13" s="276"/>
    </row>
    <row r="14" spans="1:29" ht="15" customHeight="1" x14ac:dyDescent="0.15">
      <c r="A14" s="118"/>
      <c r="B14" s="118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7"/>
      <c r="O14" s="139" t="s">
        <v>40</v>
      </c>
      <c r="P14" s="14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</row>
    <row r="15" spans="1:29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 ht="6" customHeight="1" x14ac:dyDescent="0.15">
      <c r="A16" s="17"/>
      <c r="B16" s="18"/>
      <c r="C16" s="18"/>
      <c r="D16" s="18"/>
      <c r="E16" s="18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">
        <v>34</v>
      </c>
      <c r="G17" s="150"/>
      <c r="H17" s="150"/>
      <c r="I17" s="149" t="s">
        <v>35</v>
      </c>
      <c r="J17" s="150"/>
      <c r="K17" s="150"/>
      <c r="L17" s="149" t="s">
        <v>36</v>
      </c>
      <c r="M17" s="150"/>
      <c r="N17" s="150"/>
      <c r="O17" s="149" t="s">
        <v>37</v>
      </c>
      <c r="P17" s="150"/>
      <c r="Q17" s="150"/>
      <c r="R17" s="149" t="s">
        <v>38</v>
      </c>
      <c r="S17" s="150"/>
      <c r="T17" s="150"/>
      <c r="U17" s="149" t="s">
        <v>57</v>
      </c>
      <c r="V17" s="150"/>
      <c r="W17" s="150"/>
      <c r="X17" s="149" t="s">
        <v>59</v>
      </c>
      <c r="Y17" s="150"/>
      <c r="Z17" s="150"/>
      <c r="AA17" s="149" t="s">
        <v>63</v>
      </c>
      <c r="AB17" s="150"/>
      <c r="AC17" s="152"/>
    </row>
    <row r="18" spans="1:29" ht="15" customHeight="1" x14ac:dyDescent="0.15">
      <c r="A18" s="156" t="s">
        <v>66</v>
      </c>
      <c r="B18" s="156"/>
      <c r="C18" s="272"/>
      <c r="D18" s="273"/>
      <c r="E18" s="273"/>
      <c r="F18" s="272"/>
      <c r="G18" s="273"/>
      <c r="H18" s="273"/>
      <c r="I18" s="272"/>
      <c r="J18" s="273"/>
      <c r="K18" s="273"/>
      <c r="L18" s="272"/>
      <c r="M18" s="273"/>
      <c r="N18" s="273"/>
      <c r="O18" s="272"/>
      <c r="P18" s="273"/>
      <c r="Q18" s="273"/>
      <c r="R18" s="272"/>
      <c r="S18" s="273"/>
      <c r="T18" s="273"/>
      <c r="U18" s="272"/>
      <c r="V18" s="273"/>
      <c r="W18" s="273"/>
      <c r="X18" s="272"/>
      <c r="Y18" s="273"/>
      <c r="Z18" s="273"/>
      <c r="AA18" s="272"/>
      <c r="AB18" s="273"/>
      <c r="AC18" s="274"/>
    </row>
    <row r="19" spans="1:29" ht="15" customHeight="1" x14ac:dyDescent="0.15">
      <c r="A19" s="157" t="s">
        <v>16</v>
      </c>
      <c r="B19" s="157"/>
      <c r="C19" s="158"/>
      <c r="D19" s="159"/>
      <c r="E19" s="159"/>
      <c r="F19" s="158"/>
      <c r="G19" s="68"/>
      <c r="H19" s="68"/>
      <c r="I19" s="158"/>
      <c r="J19" s="68"/>
      <c r="K19" s="68"/>
      <c r="L19" s="158"/>
      <c r="M19" s="68"/>
      <c r="N19" s="68"/>
      <c r="O19" s="67"/>
      <c r="P19" s="68"/>
      <c r="Q19" s="68"/>
      <c r="R19" s="67"/>
      <c r="S19" s="68"/>
      <c r="T19" s="68"/>
      <c r="U19" s="67"/>
      <c r="V19" s="68"/>
      <c r="W19" s="68"/>
      <c r="X19" s="67"/>
      <c r="Y19" s="68"/>
      <c r="Z19" s="68"/>
      <c r="AA19" s="67"/>
      <c r="AB19" s="68"/>
      <c r="AC19" s="161"/>
    </row>
    <row r="20" spans="1:29" ht="15" customHeight="1" x14ac:dyDescent="0.15">
      <c r="A20" s="115" t="s">
        <v>17</v>
      </c>
      <c r="B20" s="115"/>
      <c r="C20" s="270"/>
      <c r="D20" s="271"/>
      <c r="E20" s="271"/>
      <c r="F20" s="270"/>
      <c r="G20" s="271"/>
      <c r="H20" s="271"/>
      <c r="I20" s="69"/>
      <c r="J20" s="70"/>
      <c r="K20" s="70"/>
      <c r="L20" s="69"/>
      <c r="M20" s="70"/>
      <c r="N20" s="70"/>
      <c r="O20" s="69"/>
      <c r="P20" s="70"/>
      <c r="Q20" s="70"/>
      <c r="R20" s="69"/>
      <c r="S20" s="70"/>
      <c r="T20" s="70"/>
      <c r="U20" s="69"/>
      <c r="V20" s="70"/>
      <c r="W20" s="70"/>
      <c r="X20" s="69"/>
      <c r="Y20" s="70"/>
      <c r="Z20" s="70"/>
      <c r="AA20" s="69"/>
      <c r="AB20" s="70"/>
      <c r="AC20" s="77"/>
    </row>
    <row r="21" spans="1:29" ht="15" customHeight="1" x14ac:dyDescent="0.15">
      <c r="A21" s="126" t="s">
        <v>18</v>
      </c>
      <c r="B21" s="126"/>
      <c r="C21" s="71"/>
      <c r="D21" s="72"/>
      <c r="E21" s="72"/>
      <c r="F21" s="71"/>
      <c r="G21" s="72"/>
      <c r="H21" s="72"/>
      <c r="I21" s="71"/>
      <c r="J21" s="72"/>
      <c r="K21" s="72"/>
      <c r="L21" s="71"/>
      <c r="M21" s="72"/>
      <c r="N21" s="72"/>
      <c r="O21" s="71"/>
      <c r="P21" s="72"/>
      <c r="Q21" s="72"/>
      <c r="R21" s="71"/>
      <c r="S21" s="72"/>
      <c r="T21" s="72"/>
      <c r="U21" s="71"/>
      <c r="V21" s="72"/>
      <c r="W21" s="72"/>
      <c r="X21" s="71"/>
      <c r="Y21" s="72"/>
      <c r="Z21" s="72"/>
      <c r="AA21" s="71"/>
      <c r="AB21" s="72"/>
      <c r="AC21" s="162"/>
    </row>
    <row r="22" spans="1:29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74"/>
      <c r="L22" s="73"/>
      <c r="M22" s="74"/>
      <c r="N22" s="74"/>
      <c r="O22" s="73"/>
      <c r="P22" s="74"/>
      <c r="Q22" s="74"/>
      <c r="R22" s="73"/>
      <c r="S22" s="74"/>
      <c r="T22" s="74"/>
      <c r="U22" s="73"/>
      <c r="V22" s="74"/>
      <c r="W22" s="74"/>
      <c r="X22" s="73"/>
      <c r="Y22" s="74"/>
      <c r="Z22" s="74"/>
      <c r="AA22" s="73"/>
      <c r="AB22" s="74"/>
      <c r="AC22" s="81"/>
    </row>
    <row r="23" spans="1:29" ht="15" customHeight="1" x14ac:dyDescent="0.15">
      <c r="A23" s="115" t="s">
        <v>20</v>
      </c>
      <c r="B23" s="115"/>
      <c r="C23" s="69"/>
      <c r="D23" s="70"/>
      <c r="E23" s="70"/>
      <c r="F23" s="69"/>
      <c r="G23" s="70"/>
      <c r="H23" s="70"/>
      <c r="I23" s="69"/>
      <c r="J23" s="70"/>
      <c r="K23" s="70"/>
      <c r="L23" s="69"/>
      <c r="M23" s="70"/>
      <c r="N23" s="70"/>
      <c r="O23" s="69"/>
      <c r="P23" s="70"/>
      <c r="Q23" s="70"/>
      <c r="R23" s="69"/>
      <c r="S23" s="70"/>
      <c r="T23" s="70"/>
      <c r="U23" s="69"/>
      <c r="V23" s="70"/>
      <c r="W23" s="70"/>
      <c r="X23" s="69"/>
      <c r="Y23" s="70"/>
      <c r="Z23" s="70"/>
      <c r="AA23" s="69"/>
      <c r="AB23" s="70"/>
      <c r="AC23" s="77"/>
    </row>
    <row r="24" spans="1:29" ht="15" customHeight="1" x14ac:dyDescent="0.15">
      <c r="A24" s="126" t="s">
        <v>21</v>
      </c>
      <c r="B24" s="126"/>
      <c r="C24" s="71"/>
      <c r="D24" s="72"/>
      <c r="E24" s="72"/>
      <c r="F24" s="71"/>
      <c r="G24" s="72"/>
      <c r="H24" s="72"/>
      <c r="I24" s="71"/>
      <c r="J24" s="72"/>
      <c r="K24" s="72"/>
      <c r="L24" s="71"/>
      <c r="M24" s="72"/>
      <c r="N24" s="72"/>
      <c r="O24" s="71"/>
      <c r="P24" s="72"/>
      <c r="Q24" s="72"/>
      <c r="R24" s="71"/>
      <c r="S24" s="72"/>
      <c r="T24" s="72"/>
      <c r="U24" s="71"/>
      <c r="V24" s="72"/>
      <c r="W24" s="72"/>
      <c r="X24" s="71"/>
      <c r="Y24" s="72"/>
      <c r="Z24" s="72"/>
      <c r="AA24" s="71"/>
      <c r="AB24" s="72"/>
      <c r="AC24" s="162"/>
    </row>
    <row r="25" spans="1:29" ht="15" customHeight="1" x14ac:dyDescent="0.15">
      <c r="A25" s="139" t="s">
        <v>22</v>
      </c>
      <c r="B25" s="139"/>
      <c r="C25" s="73"/>
      <c r="D25" s="74"/>
      <c r="E25" s="74"/>
      <c r="F25" s="73"/>
      <c r="G25" s="74"/>
      <c r="H25" s="74"/>
      <c r="I25" s="73"/>
      <c r="J25" s="74"/>
      <c r="K25" s="74"/>
      <c r="L25" s="73"/>
      <c r="M25" s="74"/>
      <c r="N25" s="74"/>
      <c r="O25" s="73"/>
      <c r="P25" s="74"/>
      <c r="Q25" s="74"/>
      <c r="R25" s="73"/>
      <c r="S25" s="74"/>
      <c r="T25" s="74"/>
      <c r="U25" s="73"/>
      <c r="V25" s="74"/>
      <c r="W25" s="74"/>
      <c r="X25" s="73"/>
      <c r="Y25" s="74"/>
      <c r="Z25" s="74"/>
      <c r="AA25" s="73"/>
      <c r="AB25" s="74"/>
      <c r="AC25" s="81"/>
    </row>
    <row r="26" spans="1:29" ht="15" customHeight="1" x14ac:dyDescent="0.15">
      <c r="A26" s="115" t="s">
        <v>23</v>
      </c>
      <c r="B26" s="115"/>
      <c r="C26" s="69"/>
      <c r="D26" s="70"/>
      <c r="E26" s="70"/>
      <c r="F26" s="69"/>
      <c r="G26" s="70"/>
      <c r="H26" s="70"/>
      <c r="I26" s="69"/>
      <c r="J26" s="70"/>
      <c r="K26" s="70"/>
      <c r="L26" s="69"/>
      <c r="M26" s="70"/>
      <c r="N26" s="70"/>
      <c r="O26" s="69"/>
      <c r="P26" s="70"/>
      <c r="Q26" s="70"/>
      <c r="R26" s="69"/>
      <c r="S26" s="70"/>
      <c r="T26" s="70"/>
      <c r="U26" s="69"/>
      <c r="V26" s="70"/>
      <c r="W26" s="70"/>
      <c r="X26" s="69"/>
      <c r="Y26" s="70"/>
      <c r="Z26" s="70"/>
      <c r="AA26" s="69"/>
      <c r="AB26" s="70"/>
      <c r="AC26" s="77"/>
    </row>
    <row r="27" spans="1:29" ht="15" customHeight="1" thickBot="1" x14ac:dyDescent="0.2">
      <c r="A27" s="169" t="s">
        <v>3</v>
      </c>
      <c r="B27" s="169"/>
      <c r="C27" s="78"/>
      <c r="D27" s="79"/>
      <c r="E27" s="79"/>
      <c r="F27" s="78"/>
      <c r="G27" s="79"/>
      <c r="H27" s="79"/>
      <c r="I27" s="78"/>
      <c r="J27" s="79"/>
      <c r="K27" s="79"/>
      <c r="L27" s="78"/>
      <c r="M27" s="79"/>
      <c r="N27" s="79"/>
      <c r="O27" s="78"/>
      <c r="P27" s="79"/>
      <c r="Q27" s="79"/>
      <c r="R27" s="78"/>
      <c r="S27" s="79"/>
      <c r="T27" s="79"/>
      <c r="U27" s="78"/>
      <c r="V27" s="79"/>
      <c r="W27" s="79"/>
      <c r="X27" s="78"/>
      <c r="Y27" s="79"/>
      <c r="Z27" s="79"/>
      <c r="AA27" s="78"/>
      <c r="AB27" s="79"/>
      <c r="AC27" s="80"/>
    </row>
    <row r="28" spans="1:29" ht="15" customHeight="1" thickTop="1" x14ac:dyDescent="0.15">
      <c r="A28" s="170" t="s">
        <v>45</v>
      </c>
      <c r="B28" s="170"/>
      <c r="C28" s="75"/>
      <c r="D28" s="76"/>
      <c r="E28" s="76"/>
      <c r="F28" s="75"/>
      <c r="G28" s="76"/>
      <c r="H28" s="76"/>
      <c r="I28" s="75"/>
      <c r="J28" s="76"/>
      <c r="K28" s="76"/>
      <c r="L28" s="75"/>
      <c r="M28" s="76"/>
      <c r="N28" s="76"/>
      <c r="O28" s="75"/>
      <c r="P28" s="76"/>
      <c r="Q28" s="76"/>
      <c r="R28" s="75"/>
      <c r="S28" s="76"/>
      <c r="T28" s="76"/>
      <c r="U28" s="75"/>
      <c r="V28" s="76"/>
      <c r="W28" s="76"/>
      <c r="X28" s="75"/>
      <c r="Y28" s="76"/>
      <c r="Z28" s="76"/>
      <c r="AA28" s="75"/>
      <c r="AB28" s="76"/>
      <c r="AC28" s="165"/>
    </row>
    <row r="29" spans="1:29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</row>
    <row r="31" spans="1:29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</row>
    <row r="32" spans="1:29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</row>
    <row r="33" spans="1:29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</row>
    <row r="34" spans="1:29" ht="15" customHeight="1" x14ac:dyDescent="0.15">
      <c r="A34" s="166" t="s">
        <v>39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</row>
  </sheetData>
  <mergeCells count="183">
    <mergeCell ref="Y2:AC2"/>
    <mergeCell ref="W2:X2"/>
    <mergeCell ref="Y6:AC6"/>
    <mergeCell ref="A1:AC1"/>
    <mergeCell ref="D2:J2"/>
    <mergeCell ref="D3:E3"/>
    <mergeCell ref="F3:J3"/>
    <mergeCell ref="O2:P2"/>
    <mergeCell ref="Q2:U2"/>
    <mergeCell ref="O3:P3"/>
    <mergeCell ref="D5:E5"/>
    <mergeCell ref="F5:J5"/>
    <mergeCell ref="Y5:AC5"/>
    <mergeCell ref="O6:P6"/>
    <mergeCell ref="Q6:U6"/>
    <mergeCell ref="Q3:U3"/>
    <mergeCell ref="O4:P4"/>
    <mergeCell ref="L6:M6"/>
    <mergeCell ref="D6:E6"/>
    <mergeCell ref="F6:J6"/>
    <mergeCell ref="D4:E4"/>
    <mergeCell ref="F4:J4"/>
    <mergeCell ref="O5:P5"/>
    <mergeCell ref="Q5:U5"/>
    <mergeCell ref="L5:M5"/>
    <mergeCell ref="Q4:U4"/>
    <mergeCell ref="O8:P8"/>
    <mergeCell ref="Q8:AC8"/>
    <mergeCell ref="A9:B10"/>
    <mergeCell ref="C9:F10"/>
    <mergeCell ref="G9:H10"/>
    <mergeCell ref="I9:L10"/>
    <mergeCell ref="O9:P10"/>
    <mergeCell ref="Q9:AB10"/>
    <mergeCell ref="AC9:AC10"/>
    <mergeCell ref="A13:B14"/>
    <mergeCell ref="C13:L14"/>
    <mergeCell ref="O13:P13"/>
    <mergeCell ref="O14:P14"/>
    <mergeCell ref="Q14:AC14"/>
    <mergeCell ref="A11:B12"/>
    <mergeCell ref="C11:L12"/>
    <mergeCell ref="O11:P11"/>
    <mergeCell ref="O12:P12"/>
    <mergeCell ref="V12:W12"/>
    <mergeCell ref="Q11:U11"/>
    <mergeCell ref="Q12:U12"/>
    <mergeCell ref="Q13:U13"/>
    <mergeCell ref="V11:AC11"/>
    <mergeCell ref="V13:W13"/>
    <mergeCell ref="X12:AC12"/>
    <mergeCell ref="X13:AC13"/>
    <mergeCell ref="R17:T17"/>
    <mergeCell ref="U17:W17"/>
    <mergeCell ref="AA17:AC17"/>
    <mergeCell ref="A18:B18"/>
    <mergeCell ref="C18:E18"/>
    <mergeCell ref="F18:H18"/>
    <mergeCell ref="I18:K18"/>
    <mergeCell ref="L18:N18"/>
    <mergeCell ref="O18:Q18"/>
    <mergeCell ref="R18:T18"/>
    <mergeCell ref="A17:B17"/>
    <mergeCell ref="C17:E17"/>
    <mergeCell ref="F17:H17"/>
    <mergeCell ref="I17:K17"/>
    <mergeCell ref="L17:N17"/>
    <mergeCell ref="O17:Q17"/>
    <mergeCell ref="U18:W18"/>
    <mergeCell ref="AA18:AC18"/>
    <mergeCell ref="X17:Z17"/>
    <mergeCell ref="X18:Z18"/>
    <mergeCell ref="A19:B19"/>
    <mergeCell ref="C19:E19"/>
    <mergeCell ref="F19:H19"/>
    <mergeCell ref="I19:K19"/>
    <mergeCell ref="L19:N19"/>
    <mergeCell ref="O19:Q19"/>
    <mergeCell ref="R19:T19"/>
    <mergeCell ref="U19:W19"/>
    <mergeCell ref="AA19:AC19"/>
    <mergeCell ref="X19:Z19"/>
    <mergeCell ref="A20:B20"/>
    <mergeCell ref="C20:E20"/>
    <mergeCell ref="F20:H20"/>
    <mergeCell ref="I20:K20"/>
    <mergeCell ref="L20:N20"/>
    <mergeCell ref="O20:Q20"/>
    <mergeCell ref="R20:T20"/>
    <mergeCell ref="U20:W20"/>
    <mergeCell ref="AA20:AC20"/>
    <mergeCell ref="X20:Z20"/>
    <mergeCell ref="R21:T21"/>
    <mergeCell ref="U21:W21"/>
    <mergeCell ref="AA21:AC21"/>
    <mergeCell ref="A22:B22"/>
    <mergeCell ref="C22:E22"/>
    <mergeCell ref="F22:H22"/>
    <mergeCell ref="I22:K22"/>
    <mergeCell ref="L22:N22"/>
    <mergeCell ref="O22:Q22"/>
    <mergeCell ref="R22:T22"/>
    <mergeCell ref="A21:B21"/>
    <mergeCell ref="C21:E21"/>
    <mergeCell ref="F21:H21"/>
    <mergeCell ref="I21:K21"/>
    <mergeCell ref="L21:N21"/>
    <mergeCell ref="O21:Q21"/>
    <mergeCell ref="U22:W22"/>
    <mergeCell ref="AA22:AC22"/>
    <mergeCell ref="X21:Z21"/>
    <mergeCell ref="X22:Z22"/>
    <mergeCell ref="A23:B23"/>
    <mergeCell ref="C23:E23"/>
    <mergeCell ref="F23:H23"/>
    <mergeCell ref="I23:K23"/>
    <mergeCell ref="L23:N23"/>
    <mergeCell ref="O23:Q23"/>
    <mergeCell ref="R23:T23"/>
    <mergeCell ref="U23:W23"/>
    <mergeCell ref="AA23:AC23"/>
    <mergeCell ref="X23:Z23"/>
    <mergeCell ref="A24:B24"/>
    <mergeCell ref="C24:E24"/>
    <mergeCell ref="F24:H24"/>
    <mergeCell ref="I24:K24"/>
    <mergeCell ref="L24:N24"/>
    <mergeCell ref="O24:Q24"/>
    <mergeCell ref="R24:T24"/>
    <mergeCell ref="U24:W24"/>
    <mergeCell ref="AA24:AC24"/>
    <mergeCell ref="X24:Z24"/>
    <mergeCell ref="A26:B26"/>
    <mergeCell ref="C26:E26"/>
    <mergeCell ref="F26:H26"/>
    <mergeCell ref="I26:K26"/>
    <mergeCell ref="L26:N26"/>
    <mergeCell ref="O26:Q26"/>
    <mergeCell ref="R26:T26"/>
    <mergeCell ref="A25:B25"/>
    <mergeCell ref="C25:E25"/>
    <mergeCell ref="F25:H25"/>
    <mergeCell ref="I25:K25"/>
    <mergeCell ref="L25:N25"/>
    <mergeCell ref="O25:Q25"/>
    <mergeCell ref="AB32:AC34"/>
    <mergeCell ref="A34:R34"/>
    <mergeCell ref="A30:B30"/>
    <mergeCell ref="S30:T30"/>
    <mergeCell ref="AB31:AC31"/>
    <mergeCell ref="A28:B28"/>
    <mergeCell ref="C28:E28"/>
    <mergeCell ref="F28:H28"/>
    <mergeCell ref="I28:K28"/>
    <mergeCell ref="L28:N28"/>
    <mergeCell ref="O28:Q28"/>
    <mergeCell ref="R28:T28"/>
    <mergeCell ref="U28:W28"/>
    <mergeCell ref="AA28:AC28"/>
    <mergeCell ref="Z31:AA31"/>
    <mergeCell ref="X31:Y31"/>
    <mergeCell ref="X32:Y34"/>
    <mergeCell ref="V31:W31"/>
    <mergeCell ref="V32:W34"/>
    <mergeCell ref="Z32:AA34"/>
    <mergeCell ref="A27:B27"/>
    <mergeCell ref="C27:E27"/>
    <mergeCell ref="F27:H27"/>
    <mergeCell ref="I27:K27"/>
    <mergeCell ref="L27:N27"/>
    <mergeCell ref="O27:Q27"/>
    <mergeCell ref="R27:T27"/>
    <mergeCell ref="U27:W27"/>
    <mergeCell ref="X28:Z28"/>
    <mergeCell ref="AA27:AC27"/>
    <mergeCell ref="R25:T25"/>
    <mergeCell ref="U25:W25"/>
    <mergeCell ref="AA25:AC25"/>
    <mergeCell ref="U26:W26"/>
    <mergeCell ref="AA26:AC26"/>
    <mergeCell ref="X25:Z25"/>
    <mergeCell ref="X26:Z26"/>
    <mergeCell ref="X27:Z27"/>
  </mergeCells>
  <phoneticPr fontId="26"/>
  <dataValidations count="1">
    <dataValidation type="list" allowBlank="1" showInputMessage="1" showErrorMessage="1" sqref="L6" xr:uid="{00000000-0002-0000-0900-000000000000}">
      <formula1>"10%,8%"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9"/>
  <sheetViews>
    <sheetView showGridLines="0" showZeros="0" tabSelected="1" view="pageBreakPreview" zoomScaleNormal="100" zoomScaleSheetLayoutView="100" workbookViewId="0">
      <selection activeCell="AL21" sqref="AL21"/>
    </sheetView>
  </sheetViews>
  <sheetFormatPr defaultColWidth="6" defaultRowHeight="22.5" customHeight="1" x14ac:dyDescent="0.15"/>
  <sheetData>
    <row r="1" spans="1:30" ht="22.5" customHeight="1" x14ac:dyDescent="0.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1"/>
    </row>
    <row r="2" spans="1:30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W2" s="113" t="s">
        <v>67</v>
      </c>
      <c r="X2" s="114"/>
      <c r="Y2" s="110"/>
      <c r="Z2" s="111"/>
      <c r="AA2" s="111"/>
      <c r="AB2" s="111"/>
      <c r="AC2" s="112"/>
      <c r="AD2" s="1"/>
    </row>
    <row r="3" spans="1:30" ht="22.5" customHeight="1" thickBot="1" x14ac:dyDescent="0.2">
      <c r="A3" s="1"/>
      <c r="B3" s="1"/>
      <c r="C3" s="1"/>
      <c r="D3" s="84" t="s">
        <v>4</v>
      </c>
      <c r="E3" s="85"/>
      <c r="F3" s="86">
        <f>IF(C28&lt;&gt;0,C28,0)</f>
        <v>0</v>
      </c>
      <c r="G3" s="86"/>
      <c r="H3" s="86"/>
      <c r="I3" s="86"/>
      <c r="J3" s="86"/>
      <c r="K3" s="19" t="s">
        <v>5</v>
      </c>
      <c r="L3" s="1"/>
      <c r="M3" s="1"/>
      <c r="AD3" s="1"/>
    </row>
    <row r="4" spans="1:30" ht="22.5" customHeight="1" thickBot="1" x14ac:dyDescent="0.2">
      <c r="A4" s="1"/>
      <c r="B4" s="1"/>
      <c r="C4" s="1"/>
      <c r="D4" s="94" t="s">
        <v>30</v>
      </c>
      <c r="E4" s="94"/>
      <c r="F4" s="95">
        <f>IF(C23&lt;&gt;0,C23,0)</f>
        <v>0</v>
      </c>
      <c r="G4" s="95"/>
      <c r="H4" s="95"/>
      <c r="I4" s="95"/>
      <c r="J4" s="95"/>
      <c r="K4" s="20" t="s">
        <v>5</v>
      </c>
      <c r="L4" s="1"/>
      <c r="M4" s="1"/>
      <c r="O4" s="87" t="s">
        <v>61</v>
      </c>
      <c r="P4" s="88"/>
      <c r="Q4" s="185"/>
      <c r="R4" s="186"/>
      <c r="S4" s="186"/>
      <c r="T4" s="186"/>
      <c r="U4" s="187"/>
      <c r="X4" s="28"/>
      <c r="Y4" s="28"/>
      <c r="Z4" s="28"/>
      <c r="AD4" s="1"/>
    </row>
    <row r="5" spans="1:30" ht="22.5" customHeight="1" x14ac:dyDescent="0.15">
      <c r="A5" s="1"/>
      <c r="B5" s="2"/>
      <c r="C5" s="2"/>
      <c r="D5" s="92" t="s">
        <v>31</v>
      </c>
      <c r="E5" s="92"/>
      <c r="F5" s="93">
        <f>IF(C24&lt;&gt;0,C24,0)</f>
        <v>0</v>
      </c>
      <c r="G5" s="93"/>
      <c r="H5" s="93"/>
      <c r="I5" s="93"/>
      <c r="J5" s="93"/>
      <c r="K5" s="21" t="s">
        <v>5</v>
      </c>
      <c r="L5" s="118" t="s">
        <v>62</v>
      </c>
      <c r="M5" s="118"/>
      <c r="O5" s="96" t="s">
        <v>42</v>
      </c>
      <c r="P5" s="97"/>
      <c r="Q5" s="98">
        <f>IF(Q4=22,"",Q4*L6)</f>
        <v>0</v>
      </c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  <c r="AD5" s="1"/>
    </row>
    <row r="6" spans="1:30" ht="22.5" customHeight="1" thickBot="1" x14ac:dyDescent="0.2">
      <c r="A6" s="1"/>
      <c r="B6" s="2"/>
      <c r="C6" s="2"/>
      <c r="D6" s="92" t="s">
        <v>32</v>
      </c>
      <c r="E6" s="92"/>
      <c r="F6" s="93">
        <f>IF(C27&lt;&gt;0,C27,0)</f>
        <v>0</v>
      </c>
      <c r="G6" s="93"/>
      <c r="H6" s="93"/>
      <c r="I6" s="93"/>
      <c r="J6" s="93"/>
      <c r="K6" s="21" t="s">
        <v>5</v>
      </c>
      <c r="L6" s="194">
        <v>0.1</v>
      </c>
      <c r="M6" s="194"/>
      <c r="O6" s="102" t="s">
        <v>43</v>
      </c>
      <c r="P6" s="103"/>
      <c r="Q6" s="98" t="str">
        <f>IF(Q4="","",Q4+Q5)</f>
        <v/>
      </c>
      <c r="R6" s="99"/>
      <c r="S6" s="99"/>
      <c r="T6" s="99"/>
      <c r="U6" s="100"/>
      <c r="Y6" s="212"/>
      <c r="Z6" s="213"/>
      <c r="AA6" s="213"/>
      <c r="AB6" s="213"/>
      <c r="AC6" s="214"/>
      <c r="AD6" s="1"/>
    </row>
    <row r="7" spans="1:30" ht="10.5" customHeight="1" x14ac:dyDescent="0.15">
      <c r="A7" s="191" t="str">
        <f>IF(AND(C19=1,F22=""),"出来高が100％です　翌月は留保金解除の請求を発行ください","")</f>
        <v/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"/>
    </row>
    <row r="8" spans="1:30" ht="15" customHeight="1" x14ac:dyDescent="0.1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15" t="s">
        <v>7</v>
      </c>
      <c r="P8" s="62"/>
      <c r="Q8" s="192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"/>
    </row>
    <row r="9" spans="1:30" ht="15" customHeight="1" x14ac:dyDescent="0.15">
      <c r="A9" s="118" t="s">
        <v>66</v>
      </c>
      <c r="B9" s="118"/>
      <c r="C9" s="173"/>
      <c r="D9" s="174"/>
      <c r="E9" s="174"/>
      <c r="F9" s="175"/>
      <c r="G9" s="118" t="s">
        <v>6</v>
      </c>
      <c r="H9" s="118"/>
      <c r="I9" s="202"/>
      <c r="J9" s="202"/>
      <c r="K9" s="202"/>
      <c r="L9" s="202"/>
      <c r="M9" s="2"/>
      <c r="O9" s="126" t="s">
        <v>8</v>
      </c>
      <c r="P9" s="127"/>
      <c r="Q9" s="195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7"/>
      <c r="AC9" s="136" t="s">
        <v>9</v>
      </c>
      <c r="AD9" s="1"/>
    </row>
    <row r="10" spans="1:30" ht="15" customHeight="1" x14ac:dyDescent="0.15">
      <c r="A10" s="118"/>
      <c r="B10" s="118"/>
      <c r="C10" s="176"/>
      <c r="D10" s="177"/>
      <c r="E10" s="177"/>
      <c r="F10" s="178"/>
      <c r="G10" s="118"/>
      <c r="H10" s="118"/>
      <c r="I10" s="202"/>
      <c r="J10" s="202"/>
      <c r="K10" s="202"/>
      <c r="L10" s="202"/>
      <c r="M10" s="2"/>
      <c r="O10" s="128"/>
      <c r="P10" s="129"/>
      <c r="Q10" s="198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200"/>
      <c r="AC10" s="137"/>
      <c r="AD10" s="1"/>
    </row>
    <row r="11" spans="1:30" ht="15" customHeight="1" x14ac:dyDescent="0.15">
      <c r="A11" s="118" t="s">
        <v>10</v>
      </c>
      <c r="B11" s="118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7"/>
      <c r="O11" s="139" t="s">
        <v>41</v>
      </c>
      <c r="P11" s="140"/>
      <c r="Q11" s="179"/>
      <c r="R11" s="180"/>
      <c r="S11" s="180"/>
      <c r="T11" s="180"/>
      <c r="U11" s="181"/>
      <c r="V11" s="62" t="s">
        <v>28</v>
      </c>
      <c r="W11" s="63"/>
      <c r="X11" s="63"/>
      <c r="Y11" s="63"/>
      <c r="Z11" s="63"/>
      <c r="AA11" s="63"/>
      <c r="AB11" s="63"/>
      <c r="AC11" s="64"/>
      <c r="AD11" s="1"/>
    </row>
    <row r="12" spans="1:30" ht="15" customHeight="1" x14ac:dyDescent="0.15">
      <c r="A12" s="118"/>
      <c r="B12" s="118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7"/>
      <c r="O12" s="115" t="s">
        <v>11</v>
      </c>
      <c r="P12" s="62"/>
      <c r="Q12" s="294"/>
      <c r="R12" s="295"/>
      <c r="S12" s="295"/>
      <c r="T12" s="295"/>
      <c r="U12" s="296"/>
      <c r="V12" s="54" t="s">
        <v>12</v>
      </c>
      <c r="W12" s="55"/>
      <c r="X12" s="300"/>
      <c r="Y12" s="301"/>
      <c r="Z12" s="301"/>
      <c r="AA12" s="301"/>
      <c r="AB12" s="301"/>
      <c r="AC12" s="302"/>
    </row>
    <row r="13" spans="1:30" ht="15" customHeight="1" x14ac:dyDescent="0.15">
      <c r="A13" s="118" t="s">
        <v>13</v>
      </c>
      <c r="B13" s="118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7"/>
      <c r="O13" s="126" t="s">
        <v>14</v>
      </c>
      <c r="P13" s="127"/>
      <c r="Q13" s="300"/>
      <c r="R13" s="301"/>
      <c r="S13" s="301"/>
      <c r="T13" s="301"/>
      <c r="U13" s="306"/>
      <c r="V13" s="54" t="s">
        <v>60</v>
      </c>
      <c r="W13" s="55"/>
      <c r="X13" s="182"/>
      <c r="Y13" s="183"/>
      <c r="Z13" s="183"/>
      <c r="AA13" s="183"/>
      <c r="AB13" s="183"/>
      <c r="AC13" s="184"/>
      <c r="AD13" s="1"/>
    </row>
    <row r="14" spans="1:30" ht="15" customHeight="1" x14ac:dyDescent="0.15">
      <c r="A14" s="118"/>
      <c r="B14" s="118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7"/>
      <c r="O14" s="139" t="s">
        <v>40</v>
      </c>
      <c r="P14" s="140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9"/>
      <c r="AD14" s="1"/>
    </row>
    <row r="15" spans="1:30" ht="6" customHeight="1" x14ac:dyDescent="0.15">
      <c r="A15" s="28"/>
      <c r="B15" s="28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7"/>
      <c r="O15" s="30"/>
      <c r="P15" s="30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1"/>
    </row>
    <row r="16" spans="1:30" ht="6" customHeight="1" thickBot="1" x14ac:dyDescent="0.2">
      <c r="A16" s="17"/>
      <c r="B16" s="18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"/>
    </row>
    <row r="17" spans="1:30" ht="15" customHeight="1" x14ac:dyDescent="0.15">
      <c r="A17" s="151" t="s">
        <v>15</v>
      </c>
      <c r="B17" s="151"/>
      <c r="C17" s="149" t="s">
        <v>33</v>
      </c>
      <c r="D17" s="150"/>
      <c r="E17" s="150"/>
      <c r="F17" s="149"/>
      <c r="G17" s="150"/>
      <c r="H17" s="150"/>
      <c r="I17" s="149"/>
      <c r="J17" s="150"/>
      <c r="K17" s="150"/>
      <c r="L17" s="149"/>
      <c r="M17" s="150"/>
      <c r="N17" s="150"/>
      <c r="O17" s="149"/>
      <c r="P17" s="150"/>
      <c r="Q17" s="150"/>
      <c r="R17" s="149"/>
      <c r="S17" s="150"/>
      <c r="T17" s="150"/>
      <c r="U17" s="149"/>
      <c r="V17" s="150"/>
      <c r="W17" s="150"/>
      <c r="X17" s="149"/>
      <c r="Y17" s="150"/>
      <c r="Z17" s="150"/>
      <c r="AA17" s="220" t="s">
        <v>64</v>
      </c>
      <c r="AB17" s="221"/>
      <c r="AC17" s="222"/>
      <c r="AD17" s="1"/>
    </row>
    <row r="18" spans="1:30" ht="15" customHeight="1" x14ac:dyDescent="0.15">
      <c r="A18" s="156" t="s">
        <v>66</v>
      </c>
      <c r="B18" s="156"/>
      <c r="C18" s="65" t="str">
        <f>IF($C$9&lt;&gt;"",$C$9,"")</f>
        <v/>
      </c>
      <c r="D18" s="66"/>
      <c r="E18" s="66"/>
      <c r="F18" s="65"/>
      <c r="G18" s="66"/>
      <c r="H18" s="66"/>
      <c r="I18" s="65"/>
      <c r="J18" s="66"/>
      <c r="K18" s="66"/>
      <c r="L18" s="65"/>
      <c r="M18" s="66"/>
      <c r="N18" s="66"/>
      <c r="O18" s="65"/>
      <c r="P18" s="66"/>
      <c r="Q18" s="66"/>
      <c r="R18" s="65"/>
      <c r="S18" s="66"/>
      <c r="T18" s="66"/>
      <c r="U18" s="65"/>
      <c r="V18" s="66"/>
      <c r="W18" s="66"/>
      <c r="X18" s="65"/>
      <c r="Y18" s="66"/>
      <c r="Z18" s="66"/>
      <c r="AA18" s="223"/>
      <c r="AB18" s="66"/>
      <c r="AC18" s="224"/>
      <c r="AD18" s="1"/>
    </row>
    <row r="19" spans="1:30" ht="15" customHeight="1" x14ac:dyDescent="0.15">
      <c r="A19" s="157" t="s">
        <v>16</v>
      </c>
      <c r="B19" s="157"/>
      <c r="C19" s="158">
        <f>IF(AND($Q$4&lt;&gt;"",C$20&lt;&gt;""),C$20/($Q4),0)</f>
        <v>0</v>
      </c>
      <c r="D19" s="159"/>
      <c r="E19" s="159"/>
      <c r="F19" s="67"/>
      <c r="G19" s="68"/>
      <c r="H19" s="68"/>
      <c r="I19" s="67"/>
      <c r="J19" s="68"/>
      <c r="K19" s="68"/>
      <c r="L19" s="67"/>
      <c r="M19" s="68"/>
      <c r="N19" s="68"/>
      <c r="O19" s="67"/>
      <c r="P19" s="68"/>
      <c r="Q19" s="68"/>
      <c r="R19" s="67"/>
      <c r="S19" s="68"/>
      <c r="T19" s="68"/>
      <c r="U19" s="67"/>
      <c r="V19" s="68"/>
      <c r="W19" s="68"/>
      <c r="X19" s="67"/>
      <c r="Y19" s="68"/>
      <c r="Z19" s="68"/>
      <c r="AA19" s="215"/>
      <c r="AB19" s="159"/>
      <c r="AC19" s="216"/>
      <c r="AD19" s="1"/>
    </row>
    <row r="20" spans="1:30" ht="15" customHeight="1" x14ac:dyDescent="0.15">
      <c r="A20" s="115" t="s">
        <v>17</v>
      </c>
      <c r="B20" s="115"/>
      <c r="C20" s="203"/>
      <c r="D20" s="204"/>
      <c r="E20" s="204"/>
      <c r="F20" s="69"/>
      <c r="G20" s="70"/>
      <c r="H20" s="70"/>
      <c r="I20" s="69"/>
      <c r="J20" s="70"/>
      <c r="K20" s="70"/>
      <c r="L20" s="69"/>
      <c r="M20" s="70"/>
      <c r="N20" s="70"/>
      <c r="O20" s="69"/>
      <c r="P20" s="70"/>
      <c r="Q20" s="70"/>
      <c r="R20" s="69"/>
      <c r="S20" s="70"/>
      <c r="T20" s="70"/>
      <c r="U20" s="69"/>
      <c r="V20" s="70"/>
      <c r="W20" s="70"/>
      <c r="X20" s="69"/>
      <c r="Y20" s="70"/>
      <c r="Z20" s="70"/>
      <c r="AA20" s="209"/>
      <c r="AB20" s="210"/>
      <c r="AC20" s="211"/>
      <c r="AD20" s="3"/>
    </row>
    <row r="21" spans="1:30" ht="15" customHeight="1" x14ac:dyDescent="0.15">
      <c r="A21" s="126" t="s">
        <v>18</v>
      </c>
      <c r="B21" s="126"/>
      <c r="C21" s="71">
        <f>IF(AND($C$9&lt;&gt;"",$Q$4&lt;&gt;"",C$20&lt;&gt;""),C$20*0.1,0)</f>
        <v>0</v>
      </c>
      <c r="D21" s="72"/>
      <c r="E21" s="72"/>
      <c r="F21" s="71"/>
      <c r="G21" s="72"/>
      <c r="H21" s="72"/>
      <c r="I21" s="71"/>
      <c r="J21" s="72"/>
      <c r="K21" s="72"/>
      <c r="L21" s="71"/>
      <c r="M21" s="72"/>
      <c r="N21" s="72"/>
      <c r="O21" s="71"/>
      <c r="P21" s="72"/>
      <c r="Q21" s="72"/>
      <c r="R21" s="71"/>
      <c r="S21" s="72"/>
      <c r="T21" s="72"/>
      <c r="U21" s="71"/>
      <c r="V21" s="72"/>
      <c r="W21" s="72"/>
      <c r="X21" s="71"/>
      <c r="Y21" s="72"/>
      <c r="Z21" s="72"/>
      <c r="AA21" s="227"/>
      <c r="AB21" s="72"/>
      <c r="AC21" s="228"/>
      <c r="AD21" s="3"/>
    </row>
    <row r="22" spans="1:30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74"/>
      <c r="L22" s="73"/>
      <c r="M22" s="74"/>
      <c r="N22" s="74"/>
      <c r="O22" s="73"/>
      <c r="P22" s="74"/>
      <c r="Q22" s="74"/>
      <c r="R22" s="73"/>
      <c r="S22" s="74"/>
      <c r="T22" s="74"/>
      <c r="U22" s="73"/>
      <c r="V22" s="74"/>
      <c r="W22" s="74"/>
      <c r="X22" s="73"/>
      <c r="Y22" s="74"/>
      <c r="Z22" s="74"/>
      <c r="AA22" s="229"/>
      <c r="AB22" s="230"/>
      <c r="AC22" s="231"/>
      <c r="AD22" s="3"/>
    </row>
    <row r="23" spans="1:30" ht="15" customHeight="1" x14ac:dyDescent="0.15">
      <c r="A23" s="115" t="s">
        <v>20</v>
      </c>
      <c r="B23" s="115"/>
      <c r="C23" s="69">
        <f>IF(AND($C$9&lt;&gt;"",$Q$4&lt;&gt;"",C$20&lt;&gt;""),C$20,0)</f>
        <v>0</v>
      </c>
      <c r="D23" s="70"/>
      <c r="E23" s="70"/>
      <c r="F23" s="69"/>
      <c r="G23" s="70"/>
      <c r="H23" s="70"/>
      <c r="I23" s="69"/>
      <c r="J23" s="70"/>
      <c r="K23" s="70"/>
      <c r="L23" s="69"/>
      <c r="M23" s="70"/>
      <c r="N23" s="70"/>
      <c r="O23" s="69"/>
      <c r="P23" s="70"/>
      <c r="Q23" s="70"/>
      <c r="R23" s="69"/>
      <c r="S23" s="70"/>
      <c r="T23" s="70"/>
      <c r="U23" s="69"/>
      <c r="V23" s="70"/>
      <c r="W23" s="70"/>
      <c r="X23" s="69"/>
      <c r="Y23" s="70"/>
      <c r="Z23" s="70"/>
      <c r="AA23" s="225"/>
      <c r="AB23" s="70"/>
      <c r="AC23" s="226"/>
      <c r="AD23" s="3"/>
    </row>
    <row r="24" spans="1:30" ht="15" customHeight="1" x14ac:dyDescent="0.15">
      <c r="A24" s="126" t="s">
        <v>21</v>
      </c>
      <c r="B24" s="126"/>
      <c r="C24" s="71">
        <f>IF(C$23&lt;&gt;0,C$23*0.1,0)</f>
        <v>0</v>
      </c>
      <c r="D24" s="72"/>
      <c r="E24" s="72"/>
      <c r="F24" s="71"/>
      <c r="G24" s="72"/>
      <c r="H24" s="72"/>
      <c r="I24" s="71"/>
      <c r="J24" s="72"/>
      <c r="K24" s="72"/>
      <c r="L24" s="71"/>
      <c r="M24" s="72"/>
      <c r="N24" s="72"/>
      <c r="O24" s="71"/>
      <c r="P24" s="72"/>
      <c r="Q24" s="72"/>
      <c r="R24" s="71"/>
      <c r="S24" s="72"/>
      <c r="T24" s="72"/>
      <c r="U24" s="71"/>
      <c r="V24" s="72"/>
      <c r="W24" s="72"/>
      <c r="X24" s="71"/>
      <c r="Y24" s="72"/>
      <c r="Z24" s="72"/>
      <c r="AA24" s="227"/>
      <c r="AB24" s="72"/>
      <c r="AC24" s="228"/>
      <c r="AD24" s="3"/>
    </row>
    <row r="25" spans="1:30" ht="15" customHeight="1" x14ac:dyDescent="0.15">
      <c r="A25" s="139" t="s">
        <v>22</v>
      </c>
      <c r="B25" s="139"/>
      <c r="C25" s="205">
        <v>0</v>
      </c>
      <c r="D25" s="206"/>
      <c r="E25" s="206"/>
      <c r="F25" s="73"/>
      <c r="G25" s="74"/>
      <c r="H25" s="74"/>
      <c r="I25" s="73"/>
      <c r="J25" s="74"/>
      <c r="K25" s="74"/>
      <c r="L25" s="73"/>
      <c r="M25" s="74"/>
      <c r="N25" s="74"/>
      <c r="O25" s="73"/>
      <c r="P25" s="74"/>
      <c r="Q25" s="74"/>
      <c r="R25" s="73"/>
      <c r="S25" s="74"/>
      <c r="T25" s="74"/>
      <c r="U25" s="73"/>
      <c r="V25" s="74"/>
      <c r="W25" s="74"/>
      <c r="X25" s="73"/>
      <c r="Y25" s="74"/>
      <c r="Z25" s="74"/>
      <c r="AA25" s="207"/>
      <c r="AB25" s="74"/>
      <c r="AC25" s="208"/>
      <c r="AD25" s="3"/>
    </row>
    <row r="26" spans="1:30" ht="15" customHeight="1" x14ac:dyDescent="0.15">
      <c r="A26" s="115" t="s">
        <v>23</v>
      </c>
      <c r="B26" s="115"/>
      <c r="C26" s="69">
        <f>IF(C$23&lt;&gt;0,C$23-C$24,0)</f>
        <v>0</v>
      </c>
      <c r="D26" s="70"/>
      <c r="E26" s="70"/>
      <c r="F26" s="69"/>
      <c r="G26" s="70"/>
      <c r="H26" s="70"/>
      <c r="I26" s="69"/>
      <c r="J26" s="70"/>
      <c r="K26" s="70"/>
      <c r="L26" s="69"/>
      <c r="M26" s="70"/>
      <c r="N26" s="70"/>
      <c r="O26" s="69"/>
      <c r="P26" s="70"/>
      <c r="Q26" s="70"/>
      <c r="R26" s="69"/>
      <c r="S26" s="70"/>
      <c r="T26" s="70"/>
      <c r="U26" s="69"/>
      <c r="V26" s="70"/>
      <c r="W26" s="70"/>
      <c r="X26" s="69"/>
      <c r="Y26" s="70"/>
      <c r="Z26" s="70"/>
      <c r="AA26" s="225"/>
      <c r="AB26" s="70"/>
      <c r="AC26" s="226"/>
      <c r="AD26" s="3"/>
    </row>
    <row r="27" spans="1:30" ht="15" customHeight="1" thickBot="1" x14ac:dyDescent="0.2">
      <c r="A27" s="169" t="s">
        <v>3</v>
      </c>
      <c r="B27" s="169"/>
      <c r="C27" s="78">
        <f>IF(C$26&lt;&gt;0,ROUND(C$26*$L$6,0),0)</f>
        <v>0</v>
      </c>
      <c r="D27" s="79"/>
      <c r="E27" s="79"/>
      <c r="F27" s="78"/>
      <c r="G27" s="79"/>
      <c r="H27" s="79"/>
      <c r="I27" s="78"/>
      <c r="J27" s="79"/>
      <c r="K27" s="79"/>
      <c r="L27" s="78"/>
      <c r="M27" s="79"/>
      <c r="N27" s="79"/>
      <c r="O27" s="78"/>
      <c r="P27" s="79"/>
      <c r="Q27" s="79"/>
      <c r="R27" s="78"/>
      <c r="S27" s="79"/>
      <c r="T27" s="79"/>
      <c r="U27" s="78"/>
      <c r="V27" s="79"/>
      <c r="W27" s="79"/>
      <c r="X27" s="78"/>
      <c r="Y27" s="79"/>
      <c r="Z27" s="79"/>
      <c r="AA27" s="232"/>
      <c r="AB27" s="79"/>
      <c r="AC27" s="233"/>
      <c r="AD27" s="3"/>
    </row>
    <row r="28" spans="1:30" ht="15" customHeight="1" thickTop="1" thickBot="1" x14ac:dyDescent="0.2">
      <c r="A28" s="170" t="s">
        <v>45</v>
      </c>
      <c r="B28" s="170"/>
      <c r="C28" s="75">
        <f>IF(C$26&lt;&gt;0,C$26+C$27,0)</f>
        <v>0</v>
      </c>
      <c r="D28" s="76"/>
      <c r="E28" s="76"/>
      <c r="F28" s="75"/>
      <c r="G28" s="76"/>
      <c r="H28" s="76"/>
      <c r="I28" s="75"/>
      <c r="J28" s="76"/>
      <c r="K28" s="76"/>
      <c r="L28" s="75"/>
      <c r="M28" s="76"/>
      <c r="N28" s="76"/>
      <c r="O28" s="75"/>
      <c r="P28" s="76"/>
      <c r="Q28" s="76"/>
      <c r="R28" s="75"/>
      <c r="S28" s="76"/>
      <c r="T28" s="76"/>
      <c r="U28" s="75"/>
      <c r="V28" s="76"/>
      <c r="W28" s="76"/>
      <c r="X28" s="75"/>
      <c r="Y28" s="76"/>
      <c r="Z28" s="76"/>
      <c r="AA28" s="217"/>
      <c r="AB28" s="218"/>
      <c r="AC28" s="219"/>
      <c r="AD28" s="3"/>
    </row>
    <row r="29" spans="1:30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/>
      <c r="AB29" s="41"/>
      <c r="AC29" s="41"/>
      <c r="AD29" s="3"/>
    </row>
    <row r="30" spans="1:30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  <c r="AD31" s="3"/>
    </row>
    <row r="32" spans="1:30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  <c r="AD32" s="3"/>
    </row>
    <row r="33" spans="1:30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  <c r="AD33" s="3"/>
    </row>
    <row r="34" spans="1:30" ht="15" customHeight="1" x14ac:dyDescent="0.15">
      <c r="A34" s="166" t="s">
        <v>39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  <c r="AD34" s="3"/>
    </row>
    <row r="35" spans="1:30" ht="22.5" customHeight="1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2.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2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80">
    <mergeCell ref="Y6:AC6"/>
    <mergeCell ref="X23:Z23"/>
    <mergeCell ref="X24:Z24"/>
    <mergeCell ref="X25:Z25"/>
    <mergeCell ref="AA19:AC19"/>
    <mergeCell ref="U27:W27"/>
    <mergeCell ref="U28:W28"/>
    <mergeCell ref="AA28:AC28"/>
    <mergeCell ref="U26:W26"/>
    <mergeCell ref="X26:Z26"/>
    <mergeCell ref="X27:Z27"/>
    <mergeCell ref="U21:W21"/>
    <mergeCell ref="U22:W22"/>
    <mergeCell ref="U23:W23"/>
    <mergeCell ref="U24:W24"/>
    <mergeCell ref="U25:W25"/>
    <mergeCell ref="AA17:AC17"/>
    <mergeCell ref="AA18:AC18"/>
    <mergeCell ref="AA26:AC26"/>
    <mergeCell ref="AA21:AC21"/>
    <mergeCell ref="AA22:AC22"/>
    <mergeCell ref="AA24:AC24"/>
    <mergeCell ref="AA23:AC23"/>
    <mergeCell ref="AA27:AC27"/>
    <mergeCell ref="R22:T22"/>
    <mergeCell ref="X18:Z18"/>
    <mergeCell ref="X19:Z19"/>
    <mergeCell ref="X20:Z20"/>
    <mergeCell ref="X21:Z21"/>
    <mergeCell ref="X22:Z22"/>
    <mergeCell ref="U18:W18"/>
    <mergeCell ref="U19:W19"/>
    <mergeCell ref="U20:W20"/>
    <mergeCell ref="R20:T20"/>
    <mergeCell ref="R21:T21"/>
    <mergeCell ref="AA25:AC25"/>
    <mergeCell ref="AA20:AC20"/>
    <mergeCell ref="O18:Q18"/>
    <mergeCell ref="O19:Q19"/>
    <mergeCell ref="R23:T23"/>
    <mergeCell ref="L27:N27"/>
    <mergeCell ref="O20:Q20"/>
    <mergeCell ref="O21:Q21"/>
    <mergeCell ref="O22:Q22"/>
    <mergeCell ref="L23:N23"/>
    <mergeCell ref="L24:N24"/>
    <mergeCell ref="L25:N25"/>
    <mergeCell ref="L26:N26"/>
    <mergeCell ref="O26:Q26"/>
    <mergeCell ref="O27:Q27"/>
    <mergeCell ref="O23:Q23"/>
    <mergeCell ref="O24:Q24"/>
    <mergeCell ref="O25:Q25"/>
    <mergeCell ref="R25:T25"/>
    <mergeCell ref="R26:T26"/>
    <mergeCell ref="R27:T27"/>
    <mergeCell ref="R24:T24"/>
    <mergeCell ref="R18:T18"/>
    <mergeCell ref="R19:T19"/>
    <mergeCell ref="I18:K18"/>
    <mergeCell ref="I19:K19"/>
    <mergeCell ref="I20:K20"/>
    <mergeCell ref="I21:K21"/>
    <mergeCell ref="I22:K22"/>
    <mergeCell ref="I23:K23"/>
    <mergeCell ref="I24:K24"/>
    <mergeCell ref="I25:K25"/>
    <mergeCell ref="L17:N17"/>
    <mergeCell ref="L18:N18"/>
    <mergeCell ref="L19:N19"/>
    <mergeCell ref="L20:N20"/>
    <mergeCell ref="L21:N21"/>
    <mergeCell ref="L22:N22"/>
    <mergeCell ref="F22:H22"/>
    <mergeCell ref="C21:E21"/>
    <mergeCell ref="C22:E22"/>
    <mergeCell ref="I27:K27"/>
    <mergeCell ref="I26:K26"/>
    <mergeCell ref="F24:H24"/>
    <mergeCell ref="F23:H23"/>
    <mergeCell ref="C26:E26"/>
    <mergeCell ref="C27:E27"/>
    <mergeCell ref="F25:H25"/>
    <mergeCell ref="F26:H26"/>
    <mergeCell ref="F27:H27"/>
    <mergeCell ref="C25:E25"/>
    <mergeCell ref="F18:H18"/>
    <mergeCell ref="C17:E17"/>
    <mergeCell ref="C18:E18"/>
    <mergeCell ref="I9:L10"/>
    <mergeCell ref="A28:B28"/>
    <mergeCell ref="A24:B24"/>
    <mergeCell ref="A25:B25"/>
    <mergeCell ref="A26:B26"/>
    <mergeCell ref="A27:B27"/>
    <mergeCell ref="C23:E23"/>
    <mergeCell ref="C24:E24"/>
    <mergeCell ref="C28:E28"/>
    <mergeCell ref="A22:B22"/>
    <mergeCell ref="A23:B23"/>
    <mergeCell ref="A17:B17"/>
    <mergeCell ref="A18:B18"/>
    <mergeCell ref="A19:B19"/>
    <mergeCell ref="C20:E20"/>
    <mergeCell ref="C19:E19"/>
    <mergeCell ref="A20:B20"/>
    <mergeCell ref="A21:B21"/>
    <mergeCell ref="F19:H19"/>
    <mergeCell ref="F20:H20"/>
    <mergeCell ref="F21:H21"/>
    <mergeCell ref="O6:P6"/>
    <mergeCell ref="D6:E6"/>
    <mergeCell ref="F6:J6"/>
    <mergeCell ref="F17:H17"/>
    <mergeCell ref="I17:K17"/>
    <mergeCell ref="R17:T17"/>
    <mergeCell ref="Q5:U5"/>
    <mergeCell ref="Q6:U6"/>
    <mergeCell ref="A7:N8"/>
    <mergeCell ref="Q8:AC8"/>
    <mergeCell ref="O8:P8"/>
    <mergeCell ref="O11:P11"/>
    <mergeCell ref="O12:P12"/>
    <mergeCell ref="O13:P13"/>
    <mergeCell ref="A13:B14"/>
    <mergeCell ref="O17:Q17"/>
    <mergeCell ref="L6:M6"/>
    <mergeCell ref="X17:Z17"/>
    <mergeCell ref="U17:W17"/>
    <mergeCell ref="O9:P10"/>
    <mergeCell ref="Q9:AB10"/>
    <mergeCell ref="C13:L14"/>
    <mergeCell ref="C11:L12"/>
    <mergeCell ref="A9:B10"/>
    <mergeCell ref="D2:J2"/>
    <mergeCell ref="D4:E4"/>
    <mergeCell ref="D3:E3"/>
    <mergeCell ref="F3:J3"/>
    <mergeCell ref="F5:J5"/>
    <mergeCell ref="A1:AC1"/>
    <mergeCell ref="O4:P4"/>
    <mergeCell ref="O5:P5"/>
    <mergeCell ref="D5:E5"/>
    <mergeCell ref="F4:J4"/>
    <mergeCell ref="Q4:U4"/>
    <mergeCell ref="L5:M5"/>
    <mergeCell ref="Y5:AC5"/>
    <mergeCell ref="Y2:AC2"/>
    <mergeCell ref="W2:X2"/>
    <mergeCell ref="AB31:AC31"/>
    <mergeCell ref="AB32:AC34"/>
    <mergeCell ref="I28:K28"/>
    <mergeCell ref="O28:Q28"/>
    <mergeCell ref="L28:N28"/>
    <mergeCell ref="A34:R34"/>
    <mergeCell ref="A30:B30"/>
    <mergeCell ref="S30:T30"/>
    <mergeCell ref="F28:H28"/>
    <mergeCell ref="X28:Z28"/>
    <mergeCell ref="Z31:AA31"/>
    <mergeCell ref="X31:Y31"/>
    <mergeCell ref="X32:Y34"/>
    <mergeCell ref="V31:W31"/>
    <mergeCell ref="V32:W34"/>
    <mergeCell ref="Z32:AA34"/>
    <mergeCell ref="R28:T28"/>
    <mergeCell ref="O14:P14"/>
    <mergeCell ref="Q14:AC14"/>
    <mergeCell ref="C9:F10"/>
    <mergeCell ref="G9:H10"/>
    <mergeCell ref="AC9:AC10"/>
    <mergeCell ref="A11:B12"/>
    <mergeCell ref="Q11:U11"/>
    <mergeCell ref="Q12:U12"/>
    <mergeCell ref="Q13:U13"/>
    <mergeCell ref="V11:AC11"/>
    <mergeCell ref="V12:W12"/>
    <mergeCell ref="V13:W13"/>
    <mergeCell ref="X12:AC12"/>
    <mergeCell ref="X13:AC13"/>
  </mergeCells>
  <phoneticPr fontId="4"/>
  <conditionalFormatting sqref="AA20:AC20">
    <cfRule type="expression" dxfId="17" priority="1" stopIfTrue="1">
      <formula>U$19=1</formula>
    </cfRule>
  </conditionalFormatting>
  <dataValidations disablePrompts="1" count="1">
    <dataValidation type="list" allowBlank="1" showInputMessage="1" showErrorMessage="1" sqref="L6" xr:uid="{00000000-0002-0000-0100-000000000000}">
      <formula1>"10%,8%"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9"/>
  <sheetViews>
    <sheetView showGridLines="0" showZeros="0" view="pageBreakPreview" zoomScaleNormal="100" zoomScaleSheetLayoutView="100" workbookViewId="0">
      <selection activeCell="AL21" sqref="AL21"/>
    </sheetView>
  </sheetViews>
  <sheetFormatPr defaultColWidth="6" defaultRowHeight="22.5" customHeight="1" x14ac:dyDescent="0.15"/>
  <sheetData>
    <row r="1" spans="1:30" ht="22.5" customHeight="1" x14ac:dyDescent="0.15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1"/>
    </row>
    <row r="2" spans="1:30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W2" s="113" t="s">
        <v>67</v>
      </c>
      <c r="X2" s="114"/>
      <c r="Y2" s="110"/>
      <c r="Z2" s="111"/>
      <c r="AA2" s="111"/>
      <c r="AB2" s="111"/>
      <c r="AC2" s="112"/>
      <c r="AD2" s="1"/>
    </row>
    <row r="3" spans="1:30" ht="22.5" customHeight="1" thickBot="1" x14ac:dyDescent="0.2">
      <c r="A3" s="243" t="str">
        <f ca="1">IF(AND(F3&lt;&gt;0,F5=0),"【留保金解除】","")</f>
        <v/>
      </c>
      <c r="B3" s="243"/>
      <c r="C3" s="244"/>
      <c r="D3" s="84" t="s">
        <v>4</v>
      </c>
      <c r="E3" s="85"/>
      <c r="F3" s="86">
        <f ca="1">IF(OFFSET(C28,0,(RIGHT(CELL("filename",A1),LEN(CELL("filename",A1))-FIND("]",CELL("filename",A1)))-1)*3,1,1)&lt;&gt;0,OFFSET(C28,0,(RIGHT(CELL("filename",A1),LEN(CELL("filename",A1))-FIND("]",CELL("filename",A1)))-1)*3,1,1),0)</f>
        <v>0</v>
      </c>
      <c r="G3" s="86"/>
      <c r="H3" s="86"/>
      <c r="I3" s="86"/>
      <c r="J3" s="86"/>
      <c r="K3" s="19" t="s">
        <v>5</v>
      </c>
      <c r="L3" s="1"/>
      <c r="M3" s="1"/>
      <c r="AD3" s="1"/>
    </row>
    <row r="4" spans="1:30" ht="22.5" customHeight="1" thickBot="1" x14ac:dyDescent="0.2">
      <c r="A4" s="1"/>
      <c r="B4" s="1"/>
      <c r="C4" s="1"/>
      <c r="D4" s="94" t="s">
        <v>30</v>
      </c>
      <c r="E4" s="94"/>
      <c r="F4" s="95">
        <f ca="1">IF(OFFSET(C23,0,(RIGHT(CELL("filename",A1),LEN(CELL("filename",A1))-FIND("]",CELL("filename",A1)))-1)*3,1,1)&lt;&gt;0,OFFSET(C23,0,(RIGHT(CELL("filename",A1),LEN(CELL("filename",A1))-FIND("]",CELL("filename",A1)))-1)*3,1,1),0)</f>
        <v>0</v>
      </c>
      <c r="G4" s="95"/>
      <c r="H4" s="95"/>
      <c r="I4" s="95"/>
      <c r="J4" s="95"/>
      <c r="K4" s="20" t="s">
        <v>46</v>
      </c>
      <c r="L4" s="1"/>
      <c r="M4" s="1"/>
      <c r="O4" s="87" t="s">
        <v>61</v>
      </c>
      <c r="P4" s="88"/>
      <c r="Q4" s="98">
        <f>'1'!Q4:U4</f>
        <v>0</v>
      </c>
      <c r="R4" s="99"/>
      <c r="S4" s="99"/>
      <c r="T4" s="99"/>
      <c r="U4" s="100"/>
      <c r="X4" s="28"/>
      <c r="Y4" s="28"/>
      <c r="Z4" s="28"/>
      <c r="AD4" s="1"/>
    </row>
    <row r="5" spans="1:30" ht="22.5" customHeight="1" x14ac:dyDescent="0.15">
      <c r="A5" s="1"/>
      <c r="B5" s="2"/>
      <c r="C5" s="2"/>
      <c r="D5" s="92" t="s">
        <v>31</v>
      </c>
      <c r="E5" s="92"/>
      <c r="F5" s="93">
        <f ca="1">IF(OFFSET(C24,0,(RIGHT(CELL("filename",A1),LEN(CELL("filename",A1))-FIND("]",CELL("filename",A1)))-1)*3,1,1)&lt;&gt;0,OFFSET(C24,0,(RIGHT(CELL("filename",A1),LEN(CELL("filename",A1))-FIND("]",CELL("filename",A1)))-1)*3,1,1),0)</f>
        <v>0</v>
      </c>
      <c r="G5" s="93"/>
      <c r="H5" s="93"/>
      <c r="I5" s="93"/>
      <c r="J5" s="93"/>
      <c r="K5" s="21" t="s">
        <v>46</v>
      </c>
      <c r="L5" s="118" t="s">
        <v>62</v>
      </c>
      <c r="M5" s="118"/>
      <c r="O5" s="96" t="s">
        <v>42</v>
      </c>
      <c r="P5" s="97"/>
      <c r="Q5" s="98">
        <f>Q4*L6</f>
        <v>0</v>
      </c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  <c r="AD5" s="1"/>
    </row>
    <row r="6" spans="1:30" ht="22.5" customHeight="1" thickBot="1" x14ac:dyDescent="0.2">
      <c r="A6" s="1"/>
      <c r="B6" s="2"/>
      <c r="C6" s="2"/>
      <c r="D6" s="92" t="s">
        <v>32</v>
      </c>
      <c r="E6" s="92"/>
      <c r="F6" s="93">
        <f ca="1">IF(OFFSET(C27,0,(RIGHT(CELL("filename",A1),LEN(CELL("filename",A1))-FIND("]",CELL("filename",A1)))-1)*3,1,1)&lt;&gt;0,OFFSET(C27,0,(RIGHT(CELL("filename",A1),LEN(CELL("filename",A1))-FIND("]",CELL("filename",A1)))-1)*3,1,1),0)</f>
        <v>0</v>
      </c>
      <c r="G6" s="93"/>
      <c r="H6" s="93"/>
      <c r="I6" s="93"/>
      <c r="J6" s="93"/>
      <c r="K6" s="21" t="s">
        <v>47</v>
      </c>
      <c r="L6" s="257">
        <f>'1'!L6</f>
        <v>0.1</v>
      </c>
      <c r="M6" s="257"/>
      <c r="O6" s="102" t="s">
        <v>43</v>
      </c>
      <c r="P6" s="103"/>
      <c r="Q6" s="98">
        <f>Q4+Q5</f>
        <v>0</v>
      </c>
      <c r="R6" s="99"/>
      <c r="S6" s="99"/>
      <c r="T6" s="99"/>
      <c r="U6" s="100"/>
      <c r="Y6" s="258">
        <f>'1'!Y6:AC6</f>
        <v>0</v>
      </c>
      <c r="Z6" s="259"/>
      <c r="AA6" s="259"/>
      <c r="AB6" s="259"/>
      <c r="AC6" s="260"/>
      <c r="AD6" s="1"/>
    </row>
    <row r="7" spans="1:30" ht="10.5" customHeight="1" x14ac:dyDescent="0.15">
      <c r="A7" s="191" t="str">
        <f>IF(AND(F19=1,I22=""),"出来高が100％です　翌月は留保金解除の請求を発行ください","")</f>
        <v/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"/>
    </row>
    <row r="8" spans="1:30" ht="15" customHeight="1" x14ac:dyDescent="0.1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15" t="s">
        <v>7</v>
      </c>
      <c r="P8" s="62"/>
      <c r="Q8" s="261">
        <f>'1'!Q8:AC8</f>
        <v>0</v>
      </c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1"/>
    </row>
    <row r="9" spans="1:30" ht="15" customHeight="1" x14ac:dyDescent="0.15">
      <c r="A9" s="118" t="s">
        <v>66</v>
      </c>
      <c r="B9" s="118"/>
      <c r="C9" s="173"/>
      <c r="D9" s="174"/>
      <c r="E9" s="174"/>
      <c r="F9" s="175"/>
      <c r="G9" s="256" t="s">
        <v>6</v>
      </c>
      <c r="H9" s="256"/>
      <c r="I9" s="242">
        <f>'1'!I9:L10</f>
        <v>0</v>
      </c>
      <c r="J9" s="242"/>
      <c r="K9" s="242"/>
      <c r="L9" s="242"/>
      <c r="M9" s="2"/>
      <c r="O9" s="126" t="s">
        <v>8</v>
      </c>
      <c r="P9" s="127"/>
      <c r="Q9" s="249">
        <f>'1'!Q9:AB10</f>
        <v>0</v>
      </c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40" t="s">
        <v>9</v>
      </c>
      <c r="AD9" s="1"/>
    </row>
    <row r="10" spans="1:30" ht="15" customHeight="1" x14ac:dyDescent="0.15">
      <c r="A10" s="118"/>
      <c r="B10" s="118"/>
      <c r="C10" s="176"/>
      <c r="D10" s="177"/>
      <c r="E10" s="177"/>
      <c r="F10" s="178"/>
      <c r="G10" s="256"/>
      <c r="H10" s="256"/>
      <c r="I10" s="242"/>
      <c r="J10" s="242"/>
      <c r="K10" s="242"/>
      <c r="L10" s="242"/>
      <c r="M10" s="2"/>
      <c r="O10" s="128"/>
      <c r="P10" s="129"/>
      <c r="Q10" s="25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4"/>
      <c r="AC10" s="241"/>
      <c r="AD10" s="1"/>
    </row>
    <row r="11" spans="1:30" ht="15" customHeight="1" x14ac:dyDescent="0.15">
      <c r="A11" s="118" t="s">
        <v>10</v>
      </c>
      <c r="B11" s="118"/>
      <c r="C11" s="255">
        <f>'1'!C11:L12</f>
        <v>0</v>
      </c>
      <c r="D11" s="255"/>
      <c r="E11" s="255"/>
      <c r="F11" s="255"/>
      <c r="G11" s="255"/>
      <c r="H11" s="255"/>
      <c r="I11" s="255"/>
      <c r="J11" s="255"/>
      <c r="K11" s="255"/>
      <c r="L11" s="255"/>
      <c r="M11" s="7"/>
      <c r="O11" s="139" t="s">
        <v>48</v>
      </c>
      <c r="P11" s="140"/>
      <c r="Q11" s="234">
        <f>'1'!Q11:U11</f>
        <v>0</v>
      </c>
      <c r="R11" s="235"/>
      <c r="S11" s="235"/>
      <c r="T11" s="235"/>
      <c r="U11" s="236"/>
      <c r="V11" s="62" t="s">
        <v>28</v>
      </c>
      <c r="W11" s="63"/>
      <c r="X11" s="63"/>
      <c r="Y11" s="63"/>
      <c r="Z11" s="63"/>
      <c r="AA11" s="63"/>
      <c r="AB11" s="63"/>
      <c r="AC11" s="64"/>
      <c r="AD11" s="1"/>
    </row>
    <row r="12" spans="1:30" ht="15" customHeight="1" x14ac:dyDescent="0.15">
      <c r="A12" s="118"/>
      <c r="B12" s="11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7"/>
      <c r="O12" s="115" t="s">
        <v>11</v>
      </c>
      <c r="P12" s="62"/>
      <c r="Q12" s="297">
        <f>'1'!Q12:U12</f>
        <v>0</v>
      </c>
      <c r="R12" s="298"/>
      <c r="S12" s="298"/>
      <c r="T12" s="298"/>
      <c r="U12" s="299"/>
      <c r="V12" s="54" t="s">
        <v>12</v>
      </c>
      <c r="W12" s="55"/>
      <c r="X12" s="303">
        <f>'1'!X12:AC12</f>
        <v>0</v>
      </c>
      <c r="Y12" s="304"/>
      <c r="Z12" s="304"/>
      <c r="AA12" s="304"/>
      <c r="AB12" s="304"/>
      <c r="AC12" s="305"/>
    </row>
    <row r="13" spans="1:30" ht="15" customHeight="1" x14ac:dyDescent="0.15">
      <c r="A13" s="118" t="s">
        <v>13</v>
      </c>
      <c r="B13" s="118"/>
      <c r="C13" s="255">
        <f>'1'!C13:L14</f>
        <v>0</v>
      </c>
      <c r="D13" s="255"/>
      <c r="E13" s="255"/>
      <c r="F13" s="255"/>
      <c r="G13" s="255"/>
      <c r="H13" s="255"/>
      <c r="I13" s="255"/>
      <c r="J13" s="255"/>
      <c r="K13" s="255"/>
      <c r="L13" s="255"/>
      <c r="M13" s="7"/>
      <c r="O13" s="126" t="s">
        <v>14</v>
      </c>
      <c r="P13" s="127"/>
      <c r="Q13" s="303">
        <f>'1'!Q13:U13</f>
        <v>0</v>
      </c>
      <c r="R13" s="304"/>
      <c r="S13" s="304"/>
      <c r="T13" s="304"/>
      <c r="U13" s="307"/>
      <c r="V13" s="54" t="s">
        <v>29</v>
      </c>
      <c r="W13" s="55"/>
      <c r="X13" s="237">
        <f>'1'!X13:AC13</f>
        <v>0</v>
      </c>
      <c r="Y13" s="238"/>
      <c r="Z13" s="238"/>
      <c r="AA13" s="238"/>
      <c r="AB13" s="238"/>
      <c r="AC13" s="239"/>
      <c r="AD13" s="1"/>
    </row>
    <row r="14" spans="1:30" ht="15" customHeight="1" x14ac:dyDescent="0.15">
      <c r="A14" s="118"/>
      <c r="B14" s="118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7"/>
      <c r="O14" s="139" t="s">
        <v>40</v>
      </c>
      <c r="P14" s="140"/>
      <c r="Q14" s="310">
        <f>'1'!Q14:AC14</f>
        <v>0</v>
      </c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  <c r="AD14" s="1"/>
    </row>
    <row r="15" spans="1:30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"/>
    </row>
    <row r="16" spans="1:30" s="27" customFormat="1" ht="6" customHeight="1" thickBot="1" x14ac:dyDescent="0.2">
      <c r="A16" s="22"/>
      <c r="B16" s="23"/>
      <c r="C16" s="23"/>
      <c r="D16" s="23"/>
      <c r="E16" s="23"/>
      <c r="F16" s="23"/>
      <c r="G16" s="24"/>
      <c r="H16" s="24"/>
      <c r="I16" s="23"/>
      <c r="J16" s="24"/>
      <c r="K16" s="24"/>
      <c r="L16" s="23"/>
      <c r="M16" s="24"/>
      <c r="N16" s="24"/>
      <c r="O16" s="23"/>
      <c r="P16" s="24"/>
      <c r="Q16" s="24"/>
      <c r="R16" s="23"/>
      <c r="S16" s="24"/>
      <c r="T16" s="24"/>
      <c r="U16" s="23"/>
      <c r="V16" s="24"/>
      <c r="W16" s="24"/>
      <c r="X16" s="24"/>
      <c r="Y16" s="24"/>
      <c r="Z16" s="24"/>
      <c r="AA16" s="23"/>
      <c r="AB16" s="24"/>
      <c r="AC16" s="24"/>
      <c r="AD16" s="25"/>
    </row>
    <row r="17" spans="1:30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tr">
        <f>IF(F20="","","第　２　回")</f>
        <v/>
      </c>
      <c r="G17" s="150"/>
      <c r="H17" s="150"/>
      <c r="I17" s="149"/>
      <c r="J17" s="150"/>
      <c r="K17" s="150"/>
      <c r="L17" s="149"/>
      <c r="M17" s="150"/>
      <c r="N17" s="150"/>
      <c r="O17" s="149"/>
      <c r="P17" s="150"/>
      <c r="Q17" s="150"/>
      <c r="R17" s="149"/>
      <c r="S17" s="150"/>
      <c r="T17" s="150"/>
      <c r="U17" s="149"/>
      <c r="V17" s="150"/>
      <c r="W17" s="150"/>
      <c r="X17" s="149"/>
      <c r="Y17" s="150"/>
      <c r="Z17" s="150"/>
      <c r="AA17" s="220" t="s">
        <v>64</v>
      </c>
      <c r="AB17" s="221"/>
      <c r="AC17" s="222"/>
      <c r="AD17" s="1"/>
    </row>
    <row r="18" spans="1:30" ht="15" customHeight="1" x14ac:dyDescent="0.15">
      <c r="A18" s="156" t="s">
        <v>66</v>
      </c>
      <c r="B18" s="156"/>
      <c r="C18" s="65" t="str">
        <f>IF('1'!$C18:$E18="","",'1'!$C18:$E18)</f>
        <v/>
      </c>
      <c r="D18" s="66"/>
      <c r="E18" s="66"/>
      <c r="F18" s="65" t="str">
        <f>IF($C$9&lt;&gt;"",$C$9,"")</f>
        <v/>
      </c>
      <c r="G18" s="66"/>
      <c r="H18" s="66"/>
      <c r="I18" s="65"/>
      <c r="J18" s="66"/>
      <c r="K18" s="66"/>
      <c r="L18" s="65"/>
      <c r="M18" s="66"/>
      <c r="N18" s="66"/>
      <c r="O18" s="65"/>
      <c r="P18" s="66"/>
      <c r="Q18" s="66"/>
      <c r="R18" s="65"/>
      <c r="S18" s="66"/>
      <c r="T18" s="66"/>
      <c r="U18" s="65"/>
      <c r="V18" s="66"/>
      <c r="W18" s="66"/>
      <c r="X18" s="65"/>
      <c r="Y18" s="66"/>
      <c r="Z18" s="66"/>
      <c r="AA18" s="223"/>
      <c r="AB18" s="66"/>
      <c r="AC18" s="224"/>
      <c r="AD18" s="1"/>
    </row>
    <row r="19" spans="1:30" ht="15" customHeight="1" x14ac:dyDescent="0.15">
      <c r="A19" s="157" t="s">
        <v>16</v>
      </c>
      <c r="B19" s="157"/>
      <c r="C19" s="245">
        <f>IF(AND($Q$4&lt;&gt;"",C$20&lt;&gt;""),C$20/$Q4,0)</f>
        <v>0</v>
      </c>
      <c r="D19" s="246"/>
      <c r="E19" s="246"/>
      <c r="F19" s="158">
        <f>IF(AND($Q$4&lt;&gt;"",F$20&lt;&gt;""),F$20/$Q4,0)</f>
        <v>0</v>
      </c>
      <c r="G19" s="159"/>
      <c r="H19" s="159"/>
      <c r="I19" s="67"/>
      <c r="J19" s="68"/>
      <c r="K19" s="68"/>
      <c r="L19" s="67"/>
      <c r="M19" s="68"/>
      <c r="N19" s="68"/>
      <c r="O19" s="67"/>
      <c r="P19" s="68"/>
      <c r="Q19" s="68"/>
      <c r="R19" s="67"/>
      <c r="S19" s="68"/>
      <c r="T19" s="68"/>
      <c r="U19" s="67"/>
      <c r="V19" s="68"/>
      <c r="W19" s="68"/>
      <c r="X19" s="67"/>
      <c r="Y19" s="68"/>
      <c r="Z19" s="68"/>
      <c r="AA19" s="215"/>
      <c r="AB19" s="159"/>
      <c r="AC19" s="216"/>
      <c r="AD19" s="1"/>
    </row>
    <row r="20" spans="1:30" ht="15" customHeight="1" x14ac:dyDescent="0.15">
      <c r="A20" s="115" t="s">
        <v>17</v>
      </c>
      <c r="B20" s="115"/>
      <c r="C20" s="69" t="str">
        <f>IF('1'!$C20:$E20="","",'1'!$C20:$E20)</f>
        <v/>
      </c>
      <c r="D20" s="70"/>
      <c r="E20" s="70"/>
      <c r="F20" s="247"/>
      <c r="G20" s="248"/>
      <c r="H20" s="248"/>
      <c r="I20" s="69"/>
      <c r="J20" s="70"/>
      <c r="K20" s="70"/>
      <c r="L20" s="69"/>
      <c r="M20" s="70"/>
      <c r="N20" s="70"/>
      <c r="O20" s="69"/>
      <c r="P20" s="70"/>
      <c r="Q20" s="70"/>
      <c r="R20" s="69"/>
      <c r="S20" s="70"/>
      <c r="T20" s="70"/>
      <c r="U20" s="69"/>
      <c r="V20" s="70"/>
      <c r="W20" s="70"/>
      <c r="X20" s="69"/>
      <c r="Y20" s="70"/>
      <c r="Z20" s="70"/>
      <c r="AA20" s="209"/>
      <c r="AB20" s="210"/>
      <c r="AC20" s="211"/>
      <c r="AD20" s="3"/>
    </row>
    <row r="21" spans="1:30" ht="15" customHeight="1" x14ac:dyDescent="0.15">
      <c r="A21" s="126" t="s">
        <v>18</v>
      </c>
      <c r="B21" s="126"/>
      <c r="C21" s="71">
        <f>IF('1'!$C21:$E21="","",'1'!$C21:$E21)</f>
        <v>0</v>
      </c>
      <c r="D21" s="72"/>
      <c r="E21" s="72"/>
      <c r="F21" s="71">
        <f>IF(AND($C$9&lt;&gt;"",$Q$4&lt;&gt;"",F$20&lt;&gt;""),F$20*0.1,0)</f>
        <v>0</v>
      </c>
      <c r="G21" s="72"/>
      <c r="H21" s="72"/>
      <c r="I21" s="71"/>
      <c r="J21" s="72"/>
      <c r="K21" s="72"/>
      <c r="L21" s="71"/>
      <c r="M21" s="72"/>
      <c r="N21" s="72"/>
      <c r="O21" s="71"/>
      <c r="P21" s="72"/>
      <c r="Q21" s="72"/>
      <c r="R21" s="71"/>
      <c r="S21" s="72"/>
      <c r="T21" s="72"/>
      <c r="U21" s="71"/>
      <c r="V21" s="72"/>
      <c r="W21" s="72"/>
      <c r="X21" s="71"/>
      <c r="Y21" s="72"/>
      <c r="Z21" s="72"/>
      <c r="AA21" s="227"/>
      <c r="AB21" s="72"/>
      <c r="AC21" s="228"/>
      <c r="AD21" s="3"/>
    </row>
    <row r="22" spans="1:30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74"/>
      <c r="L22" s="73"/>
      <c r="M22" s="74"/>
      <c r="N22" s="74"/>
      <c r="O22" s="73"/>
      <c r="P22" s="74"/>
      <c r="Q22" s="74"/>
      <c r="R22" s="73"/>
      <c r="S22" s="74"/>
      <c r="T22" s="74"/>
      <c r="U22" s="73"/>
      <c r="V22" s="74"/>
      <c r="W22" s="74"/>
      <c r="X22" s="73"/>
      <c r="Y22" s="74"/>
      <c r="Z22" s="74"/>
      <c r="AA22" s="229"/>
      <c r="AB22" s="230"/>
      <c r="AC22" s="231"/>
      <c r="AD22" s="3"/>
    </row>
    <row r="23" spans="1:30" ht="15" customHeight="1" x14ac:dyDescent="0.15">
      <c r="A23" s="115" t="s">
        <v>20</v>
      </c>
      <c r="B23" s="115"/>
      <c r="C23" s="69">
        <f>IF('1'!$C23:$E23="","",'1'!$C23:$E23)</f>
        <v>0</v>
      </c>
      <c r="D23" s="70"/>
      <c r="E23" s="70"/>
      <c r="F23" s="69">
        <f>IF(AND($C$9&lt;&gt;"",$Q$4&lt;&gt;"",F$20&lt;&gt;""),F$20-C$20,0)</f>
        <v>0</v>
      </c>
      <c r="G23" s="70"/>
      <c r="H23" s="70"/>
      <c r="I23" s="69"/>
      <c r="J23" s="70"/>
      <c r="K23" s="70"/>
      <c r="L23" s="69"/>
      <c r="M23" s="70"/>
      <c r="N23" s="70"/>
      <c r="O23" s="69"/>
      <c r="P23" s="70"/>
      <c r="Q23" s="70"/>
      <c r="R23" s="69"/>
      <c r="S23" s="70"/>
      <c r="T23" s="70"/>
      <c r="U23" s="69"/>
      <c r="V23" s="70"/>
      <c r="W23" s="70"/>
      <c r="X23" s="69"/>
      <c r="Y23" s="70"/>
      <c r="Z23" s="70"/>
      <c r="AA23" s="225"/>
      <c r="AB23" s="70"/>
      <c r="AC23" s="226"/>
      <c r="AD23" s="3"/>
    </row>
    <row r="24" spans="1:30" ht="15" customHeight="1" x14ac:dyDescent="0.15">
      <c r="A24" s="126" t="s">
        <v>21</v>
      </c>
      <c r="B24" s="126"/>
      <c r="C24" s="71">
        <f>IF('1'!$C24:$E24="","",'1'!$C24:$E24)</f>
        <v>0</v>
      </c>
      <c r="D24" s="72"/>
      <c r="E24" s="72"/>
      <c r="F24" s="71">
        <f>IF(F$23&lt;&gt;0,F$23*0.1,0)</f>
        <v>0</v>
      </c>
      <c r="G24" s="72"/>
      <c r="H24" s="72"/>
      <c r="I24" s="71"/>
      <c r="J24" s="72"/>
      <c r="K24" s="72"/>
      <c r="L24" s="71"/>
      <c r="M24" s="72"/>
      <c r="N24" s="72"/>
      <c r="O24" s="71"/>
      <c r="P24" s="72"/>
      <c r="Q24" s="72"/>
      <c r="R24" s="71"/>
      <c r="S24" s="72"/>
      <c r="T24" s="72"/>
      <c r="U24" s="71"/>
      <c r="V24" s="72"/>
      <c r="W24" s="72"/>
      <c r="X24" s="71"/>
      <c r="Y24" s="72"/>
      <c r="Z24" s="72"/>
      <c r="AA24" s="227"/>
      <c r="AB24" s="72"/>
      <c r="AC24" s="228"/>
      <c r="AD24" s="3"/>
    </row>
    <row r="25" spans="1:30" ht="15" customHeight="1" x14ac:dyDescent="0.15">
      <c r="A25" s="139" t="s">
        <v>22</v>
      </c>
      <c r="B25" s="139"/>
      <c r="C25" s="73">
        <f>IF('1'!$C25:$E25="","",'1'!$C25:$E25)</f>
        <v>0</v>
      </c>
      <c r="D25" s="74"/>
      <c r="E25" s="74"/>
      <c r="F25" s="73">
        <f>IF(AND(C$26&lt;&gt;0,F17&lt;&gt;""),C26+C25,0)</f>
        <v>0</v>
      </c>
      <c r="G25" s="74"/>
      <c r="H25" s="74"/>
      <c r="I25" s="73"/>
      <c r="J25" s="74"/>
      <c r="K25" s="74"/>
      <c r="L25" s="73"/>
      <c r="M25" s="74"/>
      <c r="N25" s="74"/>
      <c r="O25" s="73"/>
      <c r="P25" s="74"/>
      <c r="Q25" s="74"/>
      <c r="R25" s="73"/>
      <c r="S25" s="74"/>
      <c r="T25" s="74"/>
      <c r="U25" s="73"/>
      <c r="V25" s="74"/>
      <c r="W25" s="74"/>
      <c r="X25" s="73"/>
      <c r="Y25" s="74"/>
      <c r="Z25" s="74"/>
      <c r="AA25" s="207"/>
      <c r="AB25" s="74"/>
      <c r="AC25" s="208"/>
      <c r="AD25" s="3"/>
    </row>
    <row r="26" spans="1:30" ht="15" customHeight="1" x14ac:dyDescent="0.15">
      <c r="A26" s="115" t="s">
        <v>23</v>
      </c>
      <c r="B26" s="115"/>
      <c r="C26" s="69">
        <f>IF('1'!$C26:$E26="","",'1'!$C26:$E26)</f>
        <v>0</v>
      </c>
      <c r="D26" s="70"/>
      <c r="E26" s="70"/>
      <c r="F26" s="69">
        <f>IF(F$22&lt;&gt;0,F$22,IF(F$23&lt;&gt;0,F$23-F$24,0))</f>
        <v>0</v>
      </c>
      <c r="G26" s="70"/>
      <c r="H26" s="70"/>
      <c r="I26" s="69"/>
      <c r="J26" s="70"/>
      <c r="K26" s="70"/>
      <c r="L26" s="69"/>
      <c r="M26" s="70"/>
      <c r="N26" s="70"/>
      <c r="O26" s="69"/>
      <c r="P26" s="70"/>
      <c r="Q26" s="70"/>
      <c r="R26" s="69"/>
      <c r="S26" s="70"/>
      <c r="T26" s="70"/>
      <c r="U26" s="69"/>
      <c r="V26" s="70"/>
      <c r="W26" s="70"/>
      <c r="X26" s="69"/>
      <c r="Y26" s="70"/>
      <c r="Z26" s="70"/>
      <c r="AA26" s="225"/>
      <c r="AB26" s="70"/>
      <c r="AC26" s="226"/>
      <c r="AD26" s="3"/>
    </row>
    <row r="27" spans="1:30" ht="15" customHeight="1" thickBot="1" x14ac:dyDescent="0.2">
      <c r="A27" s="169" t="s">
        <v>3</v>
      </c>
      <c r="B27" s="169"/>
      <c r="C27" s="78">
        <f>IF('1'!$C27:$E27="","",'1'!$C27:$E27)</f>
        <v>0</v>
      </c>
      <c r="D27" s="79"/>
      <c r="E27" s="79"/>
      <c r="F27" s="78">
        <f>IF(F$26&lt;&gt;0,ROUND(F$26*$L$6,0),0)</f>
        <v>0</v>
      </c>
      <c r="G27" s="79"/>
      <c r="H27" s="79"/>
      <c r="I27" s="78"/>
      <c r="J27" s="79"/>
      <c r="K27" s="79"/>
      <c r="L27" s="78"/>
      <c r="M27" s="79"/>
      <c r="N27" s="79"/>
      <c r="O27" s="78"/>
      <c r="P27" s="79"/>
      <c r="Q27" s="79"/>
      <c r="R27" s="78"/>
      <c r="S27" s="79"/>
      <c r="T27" s="79"/>
      <c r="U27" s="78"/>
      <c r="V27" s="79"/>
      <c r="W27" s="79"/>
      <c r="X27" s="78"/>
      <c r="Y27" s="79"/>
      <c r="Z27" s="79"/>
      <c r="AA27" s="232"/>
      <c r="AB27" s="79"/>
      <c r="AC27" s="233"/>
      <c r="AD27" s="3"/>
    </row>
    <row r="28" spans="1:30" ht="15" customHeight="1" thickTop="1" thickBot="1" x14ac:dyDescent="0.2">
      <c r="A28" s="170" t="s">
        <v>45</v>
      </c>
      <c r="B28" s="170"/>
      <c r="C28" s="75">
        <f>IF('1'!$C28:$E28="","",'1'!$C28:$E28)</f>
        <v>0</v>
      </c>
      <c r="D28" s="76"/>
      <c r="E28" s="76"/>
      <c r="F28" s="75">
        <f>IF(F$26&lt;&gt;0,F$26+F$27,0)</f>
        <v>0</v>
      </c>
      <c r="G28" s="76"/>
      <c r="H28" s="76"/>
      <c r="I28" s="75"/>
      <c r="J28" s="76"/>
      <c r="K28" s="76"/>
      <c r="L28" s="75"/>
      <c r="M28" s="76"/>
      <c r="N28" s="76"/>
      <c r="O28" s="75"/>
      <c r="P28" s="76"/>
      <c r="Q28" s="76"/>
      <c r="R28" s="75"/>
      <c r="S28" s="76"/>
      <c r="T28" s="76"/>
      <c r="U28" s="75"/>
      <c r="V28" s="76"/>
      <c r="W28" s="76"/>
      <c r="X28" s="75"/>
      <c r="Y28" s="76"/>
      <c r="Z28" s="76"/>
      <c r="AA28" s="217"/>
      <c r="AB28" s="218"/>
      <c r="AC28" s="219"/>
      <c r="AD28" s="3"/>
    </row>
    <row r="29" spans="1:30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/>
      <c r="AB29" s="41"/>
      <c r="AC29" s="41"/>
      <c r="AD29" s="3"/>
    </row>
    <row r="30" spans="1:30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  <c r="AD31" s="3"/>
    </row>
    <row r="32" spans="1:30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  <c r="AD32" s="3"/>
    </row>
    <row r="33" spans="1:30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  <c r="AD33" s="3"/>
    </row>
    <row r="34" spans="1:30" ht="15" customHeight="1" x14ac:dyDescent="0.15">
      <c r="A34" s="166" t="s">
        <v>49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  <c r="AD34" s="3"/>
    </row>
    <row r="35" spans="1:30" ht="22.5" customHeight="1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2.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2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81">
    <mergeCell ref="Y2:AC2"/>
    <mergeCell ref="W2:X2"/>
    <mergeCell ref="L6:M6"/>
    <mergeCell ref="Y5:AC5"/>
    <mergeCell ref="Y6:AC6"/>
    <mergeCell ref="Q8:AC8"/>
    <mergeCell ref="O8:P8"/>
    <mergeCell ref="R17:T17"/>
    <mergeCell ref="R18:T18"/>
    <mergeCell ref="O17:Q17"/>
    <mergeCell ref="O18:Q18"/>
    <mergeCell ref="U17:W17"/>
    <mergeCell ref="U18:W18"/>
    <mergeCell ref="X17:Z17"/>
    <mergeCell ref="X18:Z18"/>
    <mergeCell ref="AA17:AC17"/>
    <mergeCell ref="AA18:AC18"/>
    <mergeCell ref="Q4:U4"/>
    <mergeCell ref="Q5:U5"/>
    <mergeCell ref="Q6:U6"/>
    <mergeCell ref="AB32:AC34"/>
    <mergeCell ref="A34:R34"/>
    <mergeCell ref="AB31:AC31"/>
    <mergeCell ref="C23:E23"/>
    <mergeCell ref="C24:E24"/>
    <mergeCell ref="A30:B30"/>
    <mergeCell ref="S30:T30"/>
    <mergeCell ref="F25:H25"/>
    <mergeCell ref="F26:H26"/>
    <mergeCell ref="F27:H27"/>
    <mergeCell ref="F28:H28"/>
    <mergeCell ref="F23:H23"/>
    <mergeCell ref="F24:H24"/>
    <mergeCell ref="O28:Q28"/>
    <mergeCell ref="C25:E25"/>
    <mergeCell ref="C26:E26"/>
    <mergeCell ref="A28:B28"/>
    <mergeCell ref="A24:B24"/>
    <mergeCell ref="A25:B25"/>
    <mergeCell ref="A26:B26"/>
    <mergeCell ref="A27:B27"/>
    <mergeCell ref="I27:K27"/>
    <mergeCell ref="C27:E27"/>
    <mergeCell ref="C28:E28"/>
    <mergeCell ref="A21:B21"/>
    <mergeCell ref="I20:K20"/>
    <mergeCell ref="I21:K21"/>
    <mergeCell ref="L20:N20"/>
    <mergeCell ref="A13:B14"/>
    <mergeCell ref="O9:P10"/>
    <mergeCell ref="Q9:AB10"/>
    <mergeCell ref="C13:L14"/>
    <mergeCell ref="C11:L12"/>
    <mergeCell ref="Q14:AC14"/>
    <mergeCell ref="A11:B12"/>
    <mergeCell ref="C9:F10"/>
    <mergeCell ref="G9:H10"/>
    <mergeCell ref="O12:P12"/>
    <mergeCell ref="O11:P11"/>
    <mergeCell ref="O13:P13"/>
    <mergeCell ref="O14:P14"/>
    <mergeCell ref="L17:N17"/>
    <mergeCell ref="L18:N18"/>
    <mergeCell ref="O19:Q19"/>
    <mergeCell ref="O20:Q20"/>
    <mergeCell ref="AA19:AC19"/>
    <mergeCell ref="AA20:AC20"/>
    <mergeCell ref="AA21:AC21"/>
    <mergeCell ref="F3:J3"/>
    <mergeCell ref="A7:N8"/>
    <mergeCell ref="A20:B20"/>
    <mergeCell ref="C17:E17"/>
    <mergeCell ref="C18:E18"/>
    <mergeCell ref="C19:E19"/>
    <mergeCell ref="C20:E20"/>
    <mergeCell ref="F20:H20"/>
    <mergeCell ref="R19:T19"/>
    <mergeCell ref="R20:T20"/>
    <mergeCell ref="L19:N19"/>
    <mergeCell ref="A17:B17"/>
    <mergeCell ref="A18:B18"/>
    <mergeCell ref="A19:B19"/>
    <mergeCell ref="F17:H17"/>
    <mergeCell ref="F18:H18"/>
    <mergeCell ref="F19:H19"/>
    <mergeCell ref="O6:P6"/>
    <mergeCell ref="A22:B22"/>
    <mergeCell ref="C21:E21"/>
    <mergeCell ref="C22:E22"/>
    <mergeCell ref="F21:H21"/>
    <mergeCell ref="F22:H22"/>
    <mergeCell ref="I22:K22"/>
    <mergeCell ref="A23:B23"/>
    <mergeCell ref="A1:AC1"/>
    <mergeCell ref="O4:P4"/>
    <mergeCell ref="O5:P5"/>
    <mergeCell ref="AC9:AC10"/>
    <mergeCell ref="D2:J2"/>
    <mergeCell ref="A9:B10"/>
    <mergeCell ref="L5:M5"/>
    <mergeCell ref="D5:E5"/>
    <mergeCell ref="F4:J4"/>
    <mergeCell ref="D6:E6"/>
    <mergeCell ref="F6:J6"/>
    <mergeCell ref="D3:E3"/>
    <mergeCell ref="I9:L10"/>
    <mergeCell ref="A3:C3"/>
    <mergeCell ref="D4:E4"/>
    <mergeCell ref="F5:J5"/>
    <mergeCell ref="U19:W19"/>
    <mergeCell ref="I28:K28"/>
    <mergeCell ref="L28:N28"/>
    <mergeCell ref="I23:K23"/>
    <mergeCell ref="I24:K24"/>
    <mergeCell ref="I25:K25"/>
    <mergeCell ref="I26:K26"/>
    <mergeCell ref="I19:K19"/>
    <mergeCell ref="L26:N26"/>
    <mergeCell ref="L24:N24"/>
    <mergeCell ref="L21:N21"/>
    <mergeCell ref="L22:N22"/>
    <mergeCell ref="O26:Q26"/>
    <mergeCell ref="O27:Q27"/>
    <mergeCell ref="I17:K17"/>
    <mergeCell ref="I18:K18"/>
    <mergeCell ref="L27:N27"/>
    <mergeCell ref="R22:T22"/>
    <mergeCell ref="R23:T23"/>
    <mergeCell ref="R25:T25"/>
    <mergeCell ref="R26:T26"/>
    <mergeCell ref="O24:Q24"/>
    <mergeCell ref="O22:Q22"/>
    <mergeCell ref="R27:T27"/>
    <mergeCell ref="L25:N25"/>
    <mergeCell ref="L23:N23"/>
    <mergeCell ref="O21:Q21"/>
    <mergeCell ref="O23:Q23"/>
    <mergeCell ref="U20:W20"/>
    <mergeCell ref="R21:T21"/>
    <mergeCell ref="Z31:AA31"/>
    <mergeCell ref="X31:Y31"/>
    <mergeCell ref="U21:W21"/>
    <mergeCell ref="U22:W22"/>
    <mergeCell ref="U23:W23"/>
    <mergeCell ref="X19:Z19"/>
    <mergeCell ref="X20:Z20"/>
    <mergeCell ref="X21:Z21"/>
    <mergeCell ref="X22:Z22"/>
    <mergeCell ref="X23:Z23"/>
    <mergeCell ref="U25:W25"/>
    <mergeCell ref="AA25:AC25"/>
    <mergeCell ref="AA26:AC26"/>
    <mergeCell ref="X25:Z25"/>
    <mergeCell ref="X26:Z26"/>
    <mergeCell ref="X27:Z27"/>
    <mergeCell ref="X28:Z28"/>
    <mergeCell ref="R24:T24"/>
    <mergeCell ref="X32:Y34"/>
    <mergeCell ref="V31:W31"/>
    <mergeCell ref="V32:W34"/>
    <mergeCell ref="Z32:AA34"/>
    <mergeCell ref="Q11:U11"/>
    <mergeCell ref="Q12:U12"/>
    <mergeCell ref="Q13:U13"/>
    <mergeCell ref="V11:AC11"/>
    <mergeCell ref="V12:W12"/>
    <mergeCell ref="V13:W13"/>
    <mergeCell ref="X12:AC12"/>
    <mergeCell ref="X13:AC13"/>
    <mergeCell ref="AA24:AC24"/>
    <mergeCell ref="U24:W24"/>
    <mergeCell ref="X24:Z24"/>
    <mergeCell ref="AA27:AC27"/>
    <mergeCell ref="U26:W26"/>
    <mergeCell ref="U27:W27"/>
    <mergeCell ref="U28:W28"/>
    <mergeCell ref="AA28:AC28"/>
    <mergeCell ref="R28:T28"/>
    <mergeCell ref="O25:Q25"/>
    <mergeCell ref="AA22:AC22"/>
    <mergeCell ref="AA23:AC23"/>
  </mergeCells>
  <phoneticPr fontId="4"/>
  <conditionalFormatting sqref="F20:H20">
    <cfRule type="expression" dxfId="16" priority="2" stopIfTrue="1">
      <formula>$C$19=1</formula>
    </cfRule>
  </conditionalFormatting>
  <conditionalFormatting sqref="AA20:AC20">
    <cfRule type="expression" dxfId="15" priority="1" stopIfTrue="1">
      <formula>U$19=1</formula>
    </cfRule>
  </conditionalFormatting>
  <dataValidations disablePrompts="1" count="1">
    <dataValidation type="list" allowBlank="1" showInputMessage="1" showErrorMessage="1" sqref="L6" xr:uid="{00000000-0002-0000-0200-000000000000}">
      <formula1>"10%,8%"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9"/>
  <sheetViews>
    <sheetView showGridLines="0" showZeros="0" view="pageBreakPreview" zoomScaleNormal="100" zoomScaleSheetLayoutView="100" workbookViewId="0">
      <selection activeCell="AL21" sqref="AL21"/>
    </sheetView>
  </sheetViews>
  <sheetFormatPr defaultColWidth="6" defaultRowHeight="22.5" customHeight="1" x14ac:dyDescent="0.15"/>
  <sheetData>
    <row r="1" spans="1:30" ht="22.5" customHeight="1" x14ac:dyDescent="0.15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1"/>
    </row>
    <row r="2" spans="1:30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W2" s="113" t="s">
        <v>67</v>
      </c>
      <c r="X2" s="114"/>
      <c r="Y2" s="110"/>
      <c r="Z2" s="111"/>
      <c r="AA2" s="111"/>
      <c r="AB2" s="111"/>
      <c r="AC2" s="112"/>
      <c r="AD2" s="1"/>
    </row>
    <row r="3" spans="1:30" ht="22.5" customHeight="1" thickBot="1" x14ac:dyDescent="0.2">
      <c r="A3" s="243" t="str">
        <f ca="1">IF(AND(F3&lt;&gt;0,F5=0),"【留保金解除】","")</f>
        <v/>
      </c>
      <c r="B3" s="243"/>
      <c r="C3" s="244"/>
      <c r="D3" s="84" t="s">
        <v>4</v>
      </c>
      <c r="E3" s="85"/>
      <c r="F3" s="86">
        <f ca="1">IF(OFFSET(C28,0,(RIGHT(CELL("filename",A1),LEN(CELL("filename",A1))-FIND("]",CELL("filename",A1)))-1)*3,1,1)&lt;&gt;0,OFFSET(C28,0,(RIGHT(CELL("filename",A1),LEN(CELL("filename",A1))-FIND("]",CELL("filename",A1)))-1)*3,1,1),0)</f>
        <v>0</v>
      </c>
      <c r="G3" s="86"/>
      <c r="H3" s="86"/>
      <c r="I3" s="86"/>
      <c r="J3" s="86"/>
      <c r="K3" s="19" t="s">
        <v>5</v>
      </c>
      <c r="L3" s="1"/>
      <c r="M3" s="1"/>
      <c r="AD3" s="1"/>
    </row>
    <row r="4" spans="1:30" ht="22.5" customHeight="1" thickBot="1" x14ac:dyDescent="0.2">
      <c r="A4" s="1"/>
      <c r="B4" s="1"/>
      <c r="C4" s="1"/>
      <c r="D4" s="94" t="s">
        <v>30</v>
      </c>
      <c r="E4" s="94"/>
      <c r="F4" s="95">
        <f ca="1">IF(OFFSET(C23,0,(RIGHT(CELL("filename",A1),LEN(CELL("filename",A1))-FIND("]",CELL("filename",A1)))-1)*3,1,1)&lt;&gt;0,OFFSET(C23,0,(RIGHT(CELL("filename",A1),LEN(CELL("filename",A1))-FIND("]",CELL("filename",A1)))-1)*3,1,1),0)</f>
        <v>0</v>
      </c>
      <c r="G4" s="95"/>
      <c r="H4" s="95"/>
      <c r="I4" s="95"/>
      <c r="J4" s="95"/>
      <c r="K4" s="20" t="s">
        <v>46</v>
      </c>
      <c r="L4" s="1"/>
      <c r="M4" s="1"/>
      <c r="O4" s="87" t="s">
        <v>61</v>
      </c>
      <c r="P4" s="88"/>
      <c r="Q4" s="98">
        <f>'1'!Q4:U4</f>
        <v>0</v>
      </c>
      <c r="R4" s="99"/>
      <c r="S4" s="99"/>
      <c r="T4" s="99"/>
      <c r="U4" s="100"/>
      <c r="X4" s="28"/>
      <c r="Y4" s="28"/>
      <c r="Z4" s="28"/>
      <c r="AD4" s="1"/>
    </row>
    <row r="5" spans="1:30" ht="22.5" customHeight="1" x14ac:dyDescent="0.15">
      <c r="A5" s="1"/>
      <c r="B5" s="2"/>
      <c r="C5" s="2"/>
      <c r="D5" s="92" t="s">
        <v>31</v>
      </c>
      <c r="E5" s="92"/>
      <c r="F5" s="93">
        <f ca="1">IF(OFFSET(C24,0,(RIGHT(CELL("filename",A1),LEN(CELL("filename",A1))-FIND("]",CELL("filename",A1)))-1)*3,1,1)&lt;&gt;0,OFFSET(C24,0,(RIGHT(CELL("filename",A1),LEN(CELL("filename",A1))-FIND("]",CELL("filename",A1)))-1)*3,1,1),0)</f>
        <v>0</v>
      </c>
      <c r="G5" s="93"/>
      <c r="H5" s="93"/>
      <c r="I5" s="93"/>
      <c r="J5" s="93"/>
      <c r="K5" s="21" t="s">
        <v>46</v>
      </c>
      <c r="L5" s="118" t="s">
        <v>62</v>
      </c>
      <c r="M5" s="118"/>
      <c r="O5" s="96" t="s">
        <v>42</v>
      </c>
      <c r="P5" s="97"/>
      <c r="Q5" s="98">
        <f>Q4*L6</f>
        <v>0</v>
      </c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  <c r="AD5" s="1"/>
    </row>
    <row r="6" spans="1:30" ht="22.5" customHeight="1" thickBot="1" x14ac:dyDescent="0.2">
      <c r="A6" s="1"/>
      <c r="B6" s="2"/>
      <c r="C6" s="2"/>
      <c r="D6" s="92" t="s">
        <v>32</v>
      </c>
      <c r="E6" s="92"/>
      <c r="F6" s="93">
        <f ca="1">IF(OFFSET(C27,0,(RIGHT(CELL("filename",A1),LEN(CELL("filename",A1))-FIND("]",CELL("filename",A1)))-1)*3,1,1)&lt;&gt;0,OFFSET(C27,0,(RIGHT(CELL("filename",A1),LEN(CELL("filename",A1))-FIND("]",CELL("filename",A1)))-1)*3,1,1),0)</f>
        <v>0</v>
      </c>
      <c r="G6" s="93"/>
      <c r="H6" s="93"/>
      <c r="I6" s="93"/>
      <c r="J6" s="93"/>
      <c r="K6" s="21" t="s">
        <v>47</v>
      </c>
      <c r="L6" s="257">
        <f>'1'!L6</f>
        <v>0.1</v>
      </c>
      <c r="M6" s="257"/>
      <c r="O6" s="102" t="s">
        <v>43</v>
      </c>
      <c r="P6" s="103"/>
      <c r="Q6" s="98">
        <f>Q4+Q5</f>
        <v>0</v>
      </c>
      <c r="R6" s="99"/>
      <c r="S6" s="99"/>
      <c r="T6" s="99"/>
      <c r="U6" s="100"/>
      <c r="Y6" s="258">
        <f>'1'!Y6:AC6</f>
        <v>0</v>
      </c>
      <c r="Z6" s="259"/>
      <c r="AA6" s="259"/>
      <c r="AB6" s="259"/>
      <c r="AC6" s="260"/>
      <c r="AD6" s="1"/>
    </row>
    <row r="7" spans="1:30" ht="10.5" customHeight="1" x14ac:dyDescent="0.15">
      <c r="A7" s="191" t="str">
        <f>IF(AND(I19=1,L22=""),"出来高が100％です　翌月は留保金解除の請求を発行ください","")</f>
        <v/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"/>
    </row>
    <row r="8" spans="1:30" ht="15" customHeight="1" x14ac:dyDescent="0.1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15" t="s">
        <v>7</v>
      </c>
      <c r="P8" s="62"/>
      <c r="Q8" s="261">
        <f>'1'!Q8:AC8</f>
        <v>0</v>
      </c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1"/>
    </row>
    <row r="9" spans="1:30" ht="15" customHeight="1" x14ac:dyDescent="0.15">
      <c r="A9" s="118" t="s">
        <v>66</v>
      </c>
      <c r="B9" s="118"/>
      <c r="C9" s="173"/>
      <c r="D9" s="174"/>
      <c r="E9" s="174"/>
      <c r="F9" s="175"/>
      <c r="G9" s="256" t="s">
        <v>6</v>
      </c>
      <c r="H9" s="256"/>
      <c r="I9" s="242">
        <f>'1'!I9:L10</f>
        <v>0</v>
      </c>
      <c r="J9" s="242"/>
      <c r="K9" s="242"/>
      <c r="L9" s="242"/>
      <c r="M9" s="2"/>
      <c r="O9" s="126" t="s">
        <v>8</v>
      </c>
      <c r="P9" s="127"/>
      <c r="Q9" s="249">
        <f>'1'!Q9:AB10</f>
        <v>0</v>
      </c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40" t="s">
        <v>9</v>
      </c>
      <c r="AD9" s="1"/>
    </row>
    <row r="10" spans="1:30" ht="15" customHeight="1" x14ac:dyDescent="0.15">
      <c r="A10" s="118"/>
      <c r="B10" s="118"/>
      <c r="C10" s="176"/>
      <c r="D10" s="177"/>
      <c r="E10" s="177"/>
      <c r="F10" s="178"/>
      <c r="G10" s="256"/>
      <c r="H10" s="256"/>
      <c r="I10" s="242"/>
      <c r="J10" s="242"/>
      <c r="K10" s="242"/>
      <c r="L10" s="242"/>
      <c r="M10" s="2"/>
      <c r="O10" s="128"/>
      <c r="P10" s="129"/>
      <c r="Q10" s="25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4"/>
      <c r="AC10" s="241"/>
      <c r="AD10" s="1"/>
    </row>
    <row r="11" spans="1:30" ht="15" customHeight="1" x14ac:dyDescent="0.15">
      <c r="A11" s="118" t="s">
        <v>10</v>
      </c>
      <c r="B11" s="118"/>
      <c r="C11" s="255">
        <f>'1'!C11:L12</f>
        <v>0</v>
      </c>
      <c r="D11" s="255"/>
      <c r="E11" s="255"/>
      <c r="F11" s="255"/>
      <c r="G11" s="255"/>
      <c r="H11" s="255"/>
      <c r="I11" s="255"/>
      <c r="J11" s="255"/>
      <c r="K11" s="255"/>
      <c r="L11" s="255"/>
      <c r="M11" s="7"/>
      <c r="O11" s="139" t="s">
        <v>48</v>
      </c>
      <c r="P11" s="140"/>
      <c r="Q11" s="234">
        <f>'1'!Q11:U11</f>
        <v>0</v>
      </c>
      <c r="R11" s="235"/>
      <c r="S11" s="235"/>
      <c r="T11" s="235"/>
      <c r="U11" s="236"/>
      <c r="V11" s="62" t="s">
        <v>28</v>
      </c>
      <c r="W11" s="63"/>
      <c r="X11" s="63"/>
      <c r="Y11" s="63"/>
      <c r="Z11" s="63"/>
      <c r="AA11" s="63"/>
      <c r="AB11" s="63"/>
      <c r="AC11" s="64"/>
      <c r="AD11" s="1"/>
    </row>
    <row r="12" spans="1:30" ht="15" customHeight="1" x14ac:dyDescent="0.15">
      <c r="A12" s="118"/>
      <c r="B12" s="11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7"/>
      <c r="O12" s="115" t="s">
        <v>11</v>
      </c>
      <c r="P12" s="62"/>
      <c r="Q12" s="297">
        <f>'1'!Q12:U12</f>
        <v>0</v>
      </c>
      <c r="R12" s="298"/>
      <c r="S12" s="298"/>
      <c r="T12" s="298"/>
      <c r="U12" s="299"/>
      <c r="V12" s="54" t="s">
        <v>12</v>
      </c>
      <c r="W12" s="55"/>
      <c r="X12" s="303">
        <f>'1'!X12:AC12</f>
        <v>0</v>
      </c>
      <c r="Y12" s="304"/>
      <c r="Z12" s="304"/>
      <c r="AA12" s="304"/>
      <c r="AB12" s="304"/>
      <c r="AC12" s="305"/>
    </row>
    <row r="13" spans="1:30" ht="15" customHeight="1" x14ac:dyDescent="0.15">
      <c r="A13" s="118" t="s">
        <v>13</v>
      </c>
      <c r="B13" s="118"/>
      <c r="C13" s="255">
        <f>'1'!C13:L14</f>
        <v>0</v>
      </c>
      <c r="D13" s="255"/>
      <c r="E13" s="255"/>
      <c r="F13" s="255"/>
      <c r="G13" s="255"/>
      <c r="H13" s="255"/>
      <c r="I13" s="255"/>
      <c r="J13" s="255"/>
      <c r="K13" s="255"/>
      <c r="L13" s="255"/>
      <c r="M13" s="7"/>
      <c r="O13" s="126" t="s">
        <v>14</v>
      </c>
      <c r="P13" s="127"/>
      <c r="Q13" s="303">
        <f>'1'!Q13:U13</f>
        <v>0</v>
      </c>
      <c r="R13" s="304"/>
      <c r="S13" s="304"/>
      <c r="T13" s="304"/>
      <c r="U13" s="307"/>
      <c r="V13" s="54" t="s">
        <v>29</v>
      </c>
      <c r="W13" s="55"/>
      <c r="X13" s="265">
        <f>'1'!X13:AC13</f>
        <v>0</v>
      </c>
      <c r="Y13" s="266"/>
      <c r="Z13" s="266"/>
      <c r="AA13" s="266"/>
      <c r="AB13" s="266"/>
      <c r="AC13" s="267"/>
      <c r="AD13" s="1"/>
    </row>
    <row r="14" spans="1:30" ht="15" customHeight="1" x14ac:dyDescent="0.15">
      <c r="A14" s="118"/>
      <c r="B14" s="118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7"/>
      <c r="O14" s="139" t="s">
        <v>40</v>
      </c>
      <c r="P14" s="140"/>
      <c r="Q14" s="310">
        <f>'1'!Q14:AC14</f>
        <v>0</v>
      </c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  <c r="AD14" s="1"/>
    </row>
    <row r="15" spans="1:30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"/>
    </row>
    <row r="16" spans="1:30" s="26" customFormat="1" ht="6" customHeight="1" thickBot="1" x14ac:dyDescent="0.2">
      <c r="A16" s="22"/>
      <c r="B16" s="23"/>
      <c r="C16" s="23"/>
      <c r="D16" s="23"/>
      <c r="E16" s="23"/>
      <c r="F16" s="23"/>
      <c r="G16" s="24"/>
      <c r="H16" s="24"/>
      <c r="I16" s="23"/>
      <c r="J16" s="24"/>
      <c r="K16" s="24"/>
      <c r="L16" s="23"/>
      <c r="M16" s="24"/>
      <c r="N16" s="24"/>
      <c r="O16" s="23"/>
      <c r="P16" s="24"/>
      <c r="Q16" s="24"/>
      <c r="R16" s="23"/>
      <c r="S16" s="24"/>
      <c r="T16" s="24"/>
      <c r="U16" s="23"/>
      <c r="V16" s="24"/>
      <c r="W16" s="24"/>
      <c r="X16" s="24"/>
      <c r="Y16" s="24"/>
      <c r="Z16" s="24"/>
      <c r="AA16" s="23"/>
      <c r="AB16" s="24"/>
      <c r="AC16" s="24"/>
      <c r="AD16" s="25"/>
    </row>
    <row r="17" spans="1:30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tr">
        <f>IF('2'!F17:H17="","",'2'!F17:H17)</f>
        <v/>
      </c>
      <c r="G17" s="150"/>
      <c r="H17" s="150"/>
      <c r="I17" s="149" t="str">
        <f>IF(I20="","","第　３　回")</f>
        <v/>
      </c>
      <c r="J17" s="150"/>
      <c r="K17" s="150"/>
      <c r="L17" s="149"/>
      <c r="M17" s="150"/>
      <c r="N17" s="150"/>
      <c r="O17" s="149"/>
      <c r="P17" s="150"/>
      <c r="Q17" s="150"/>
      <c r="R17" s="149"/>
      <c r="S17" s="150"/>
      <c r="T17" s="150"/>
      <c r="U17" s="149"/>
      <c r="V17" s="150"/>
      <c r="W17" s="150"/>
      <c r="X17" s="149"/>
      <c r="Y17" s="150"/>
      <c r="Z17" s="150"/>
      <c r="AA17" s="220" t="s">
        <v>64</v>
      </c>
      <c r="AB17" s="221"/>
      <c r="AC17" s="222"/>
      <c r="AD17" s="1"/>
    </row>
    <row r="18" spans="1:30" ht="15" customHeight="1" x14ac:dyDescent="0.15">
      <c r="A18" s="156" t="s">
        <v>66</v>
      </c>
      <c r="B18" s="156"/>
      <c r="C18" s="65" t="str">
        <f>IF('1'!$C18:$E18="","",'1'!$C18:$E18)</f>
        <v/>
      </c>
      <c r="D18" s="66"/>
      <c r="E18" s="66"/>
      <c r="F18" s="65" t="str">
        <f>IF('2'!F18:H18="","",'2'!F18:H18)</f>
        <v/>
      </c>
      <c r="G18" s="66"/>
      <c r="H18" s="66"/>
      <c r="I18" s="65" t="str">
        <f>IF($C$9&lt;&gt;"",$C$9,"")</f>
        <v/>
      </c>
      <c r="J18" s="66"/>
      <c r="K18" s="160"/>
      <c r="L18" s="65"/>
      <c r="M18" s="66"/>
      <c r="N18" s="66"/>
      <c r="O18" s="65"/>
      <c r="P18" s="66"/>
      <c r="Q18" s="66"/>
      <c r="R18" s="65"/>
      <c r="S18" s="66"/>
      <c r="T18" s="66"/>
      <c r="U18" s="65"/>
      <c r="V18" s="66"/>
      <c r="W18" s="66"/>
      <c r="X18" s="65"/>
      <c r="Y18" s="66"/>
      <c r="Z18" s="66"/>
      <c r="AA18" s="223"/>
      <c r="AB18" s="66"/>
      <c r="AC18" s="224"/>
      <c r="AD18" s="1"/>
    </row>
    <row r="19" spans="1:30" ht="15" customHeight="1" x14ac:dyDescent="0.15">
      <c r="A19" s="157" t="s">
        <v>16</v>
      </c>
      <c r="B19" s="157"/>
      <c r="C19" s="158">
        <f>IF(AND($Q$4&lt;&gt;"",C$20&lt;&gt;""),C$20/$Q4,0)</f>
        <v>0</v>
      </c>
      <c r="D19" s="159"/>
      <c r="E19" s="159"/>
      <c r="F19" s="158">
        <f>IF('2'!F19:H19="","",'2'!F19:H19)</f>
        <v>0</v>
      </c>
      <c r="G19" s="159"/>
      <c r="H19" s="159"/>
      <c r="I19" s="158">
        <f>IF(AND($Q$4&lt;&gt;"",I$20&lt;&gt;""),I$20/$Q4,0)</f>
        <v>0</v>
      </c>
      <c r="J19" s="159"/>
      <c r="K19" s="263"/>
      <c r="L19" s="67"/>
      <c r="M19" s="68"/>
      <c r="N19" s="68"/>
      <c r="O19" s="67"/>
      <c r="P19" s="68"/>
      <c r="Q19" s="68"/>
      <c r="R19" s="67"/>
      <c r="S19" s="68"/>
      <c r="T19" s="68"/>
      <c r="U19" s="67"/>
      <c r="V19" s="68"/>
      <c r="W19" s="68"/>
      <c r="X19" s="67"/>
      <c r="Y19" s="68"/>
      <c r="Z19" s="68"/>
      <c r="AA19" s="215"/>
      <c r="AB19" s="159"/>
      <c r="AC19" s="216"/>
      <c r="AD19" s="1"/>
    </row>
    <row r="20" spans="1:30" ht="15" customHeight="1" x14ac:dyDescent="0.15">
      <c r="A20" s="115" t="s">
        <v>17</v>
      </c>
      <c r="B20" s="115"/>
      <c r="C20" s="69" t="str">
        <f>IF('1'!$C20:$E20="","",'1'!$C20:$E20)</f>
        <v/>
      </c>
      <c r="D20" s="70"/>
      <c r="E20" s="70"/>
      <c r="F20" s="69" t="str">
        <f>IF('2'!F20:H20="","",'2'!F20:H20)</f>
        <v/>
      </c>
      <c r="G20" s="70"/>
      <c r="H20" s="70"/>
      <c r="I20" s="203"/>
      <c r="J20" s="204"/>
      <c r="K20" s="264"/>
      <c r="L20" s="69"/>
      <c r="M20" s="70"/>
      <c r="N20" s="70"/>
      <c r="O20" s="69"/>
      <c r="P20" s="70"/>
      <c r="Q20" s="70"/>
      <c r="R20" s="69"/>
      <c r="S20" s="70"/>
      <c r="T20" s="70"/>
      <c r="U20" s="69"/>
      <c r="V20" s="70"/>
      <c r="W20" s="70"/>
      <c r="X20" s="69"/>
      <c r="Y20" s="70"/>
      <c r="Z20" s="70"/>
      <c r="AA20" s="209"/>
      <c r="AB20" s="210"/>
      <c r="AC20" s="211"/>
      <c r="AD20" s="3"/>
    </row>
    <row r="21" spans="1:30" ht="15" customHeight="1" x14ac:dyDescent="0.15">
      <c r="A21" s="126" t="s">
        <v>18</v>
      </c>
      <c r="B21" s="126"/>
      <c r="C21" s="71">
        <f>IF('1'!$C21:$E21="","",'1'!$C21:$E21)</f>
        <v>0</v>
      </c>
      <c r="D21" s="72"/>
      <c r="E21" s="72"/>
      <c r="F21" s="71">
        <f>IF('2'!F21:H21="","",'2'!F21:H21)</f>
        <v>0</v>
      </c>
      <c r="G21" s="72"/>
      <c r="H21" s="72"/>
      <c r="I21" s="71">
        <f>IF(AND($C$9&lt;&gt;"",$Q$4&lt;&gt;"",I$20&lt;&gt;""),I$20*0.1,0)</f>
        <v>0</v>
      </c>
      <c r="J21" s="72"/>
      <c r="K21" s="162"/>
      <c r="L21" s="71"/>
      <c r="M21" s="72"/>
      <c r="N21" s="72"/>
      <c r="O21" s="71"/>
      <c r="P21" s="72"/>
      <c r="Q21" s="72"/>
      <c r="R21" s="71"/>
      <c r="S21" s="72"/>
      <c r="T21" s="72"/>
      <c r="U21" s="71"/>
      <c r="V21" s="72"/>
      <c r="W21" s="72"/>
      <c r="X21" s="71"/>
      <c r="Y21" s="72"/>
      <c r="Z21" s="72"/>
      <c r="AA21" s="227"/>
      <c r="AB21" s="72"/>
      <c r="AC21" s="228"/>
      <c r="AD21" s="3"/>
    </row>
    <row r="22" spans="1:30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81"/>
      <c r="L22" s="73"/>
      <c r="M22" s="74"/>
      <c r="N22" s="74"/>
      <c r="O22" s="73"/>
      <c r="P22" s="74"/>
      <c r="Q22" s="74"/>
      <c r="R22" s="73"/>
      <c r="S22" s="74"/>
      <c r="T22" s="74"/>
      <c r="U22" s="73"/>
      <c r="V22" s="74"/>
      <c r="W22" s="74"/>
      <c r="X22" s="73"/>
      <c r="Y22" s="74"/>
      <c r="Z22" s="74"/>
      <c r="AA22" s="229"/>
      <c r="AB22" s="230"/>
      <c r="AC22" s="231"/>
      <c r="AD22" s="3"/>
    </row>
    <row r="23" spans="1:30" ht="15" customHeight="1" x14ac:dyDescent="0.15">
      <c r="A23" s="115" t="s">
        <v>20</v>
      </c>
      <c r="B23" s="115"/>
      <c r="C23" s="69">
        <f>IF('1'!$C23:$E23="","",'1'!$C23:$E23)</f>
        <v>0</v>
      </c>
      <c r="D23" s="70"/>
      <c r="E23" s="70"/>
      <c r="F23" s="69">
        <f>IF('2'!F23:H23="","",'2'!F23:H23)</f>
        <v>0</v>
      </c>
      <c r="G23" s="70"/>
      <c r="H23" s="70"/>
      <c r="I23" s="69">
        <f>IF(AND($C$9&lt;&gt;"",$Q$4&lt;&gt;"",I$20&lt;&gt;""),I$20-F$20,0)</f>
        <v>0</v>
      </c>
      <c r="J23" s="70"/>
      <c r="K23" s="77"/>
      <c r="L23" s="69"/>
      <c r="M23" s="70"/>
      <c r="N23" s="70"/>
      <c r="O23" s="69"/>
      <c r="P23" s="70"/>
      <c r="Q23" s="70"/>
      <c r="R23" s="69"/>
      <c r="S23" s="70"/>
      <c r="T23" s="70"/>
      <c r="U23" s="69"/>
      <c r="V23" s="70"/>
      <c r="W23" s="70"/>
      <c r="X23" s="69"/>
      <c r="Y23" s="70"/>
      <c r="Z23" s="70"/>
      <c r="AA23" s="225"/>
      <c r="AB23" s="70"/>
      <c r="AC23" s="226"/>
      <c r="AD23" s="3"/>
    </row>
    <row r="24" spans="1:30" ht="15" customHeight="1" x14ac:dyDescent="0.15">
      <c r="A24" s="126" t="s">
        <v>21</v>
      </c>
      <c r="B24" s="126"/>
      <c r="C24" s="71">
        <f>IF('1'!$C24:$E24="","",'1'!$C24:$E24)</f>
        <v>0</v>
      </c>
      <c r="D24" s="72"/>
      <c r="E24" s="72"/>
      <c r="F24" s="71">
        <f>IF('2'!F24:H24="","",'2'!F24:H24)</f>
        <v>0</v>
      </c>
      <c r="G24" s="72"/>
      <c r="H24" s="72"/>
      <c r="I24" s="71">
        <f>IF(I$23&lt;&gt;0,I$23*0.1,0)</f>
        <v>0</v>
      </c>
      <c r="J24" s="72"/>
      <c r="K24" s="162"/>
      <c r="L24" s="71"/>
      <c r="M24" s="72"/>
      <c r="N24" s="72"/>
      <c r="O24" s="71"/>
      <c r="P24" s="72"/>
      <c r="Q24" s="72"/>
      <c r="R24" s="71"/>
      <c r="S24" s="72"/>
      <c r="T24" s="72"/>
      <c r="U24" s="71"/>
      <c r="V24" s="72"/>
      <c r="W24" s="72"/>
      <c r="X24" s="71"/>
      <c r="Y24" s="72"/>
      <c r="Z24" s="72"/>
      <c r="AA24" s="227"/>
      <c r="AB24" s="72"/>
      <c r="AC24" s="228"/>
      <c r="AD24" s="3"/>
    </row>
    <row r="25" spans="1:30" ht="15" customHeight="1" x14ac:dyDescent="0.15">
      <c r="A25" s="139" t="s">
        <v>22</v>
      </c>
      <c r="B25" s="139"/>
      <c r="C25" s="73">
        <f>IF('1'!$C25:$E25="","",'1'!$C25:$E25)</f>
        <v>0</v>
      </c>
      <c r="D25" s="74"/>
      <c r="E25" s="74"/>
      <c r="F25" s="73">
        <f>IF('2'!F25:H25="","",'2'!F25:H25)</f>
        <v>0</v>
      </c>
      <c r="G25" s="74"/>
      <c r="H25" s="74"/>
      <c r="I25" s="73">
        <f>IF(AND(F$26&lt;&gt;0,I17&lt;&gt;""),F26+F25,0)</f>
        <v>0</v>
      </c>
      <c r="J25" s="74"/>
      <c r="K25" s="74"/>
      <c r="L25" s="73"/>
      <c r="M25" s="74"/>
      <c r="N25" s="74"/>
      <c r="O25" s="73"/>
      <c r="P25" s="74"/>
      <c r="Q25" s="74"/>
      <c r="R25" s="73"/>
      <c r="S25" s="74"/>
      <c r="T25" s="74"/>
      <c r="U25" s="73"/>
      <c r="V25" s="74"/>
      <c r="W25" s="74"/>
      <c r="X25" s="73"/>
      <c r="Y25" s="74"/>
      <c r="Z25" s="74"/>
      <c r="AA25" s="207"/>
      <c r="AB25" s="74"/>
      <c r="AC25" s="208"/>
      <c r="AD25" s="3"/>
    </row>
    <row r="26" spans="1:30" ht="15" customHeight="1" x14ac:dyDescent="0.15">
      <c r="A26" s="115" t="s">
        <v>23</v>
      </c>
      <c r="B26" s="115"/>
      <c r="C26" s="69">
        <f>IF('1'!$C26:$E26="","",'1'!$C26:$E26)</f>
        <v>0</v>
      </c>
      <c r="D26" s="70"/>
      <c r="E26" s="70"/>
      <c r="F26" s="69">
        <f>IF('2'!F26:H26="","",'2'!F26:H26)</f>
        <v>0</v>
      </c>
      <c r="G26" s="70"/>
      <c r="H26" s="70"/>
      <c r="I26" s="69">
        <f>IF(I$22&lt;&gt;0,I$22,IF(I$23&lt;&gt;0,I$23-I$24,0))</f>
        <v>0</v>
      </c>
      <c r="J26" s="70"/>
      <c r="K26" s="77"/>
      <c r="L26" s="69"/>
      <c r="M26" s="70"/>
      <c r="N26" s="70"/>
      <c r="O26" s="69"/>
      <c r="P26" s="70"/>
      <c r="Q26" s="70"/>
      <c r="R26" s="69"/>
      <c r="S26" s="70"/>
      <c r="T26" s="70"/>
      <c r="U26" s="69"/>
      <c r="V26" s="70"/>
      <c r="W26" s="70"/>
      <c r="X26" s="69"/>
      <c r="Y26" s="70"/>
      <c r="Z26" s="70"/>
      <c r="AA26" s="225"/>
      <c r="AB26" s="70"/>
      <c r="AC26" s="226"/>
      <c r="AD26" s="3"/>
    </row>
    <row r="27" spans="1:30" ht="15" customHeight="1" thickBot="1" x14ac:dyDescent="0.2">
      <c r="A27" s="169" t="s">
        <v>3</v>
      </c>
      <c r="B27" s="169"/>
      <c r="C27" s="78">
        <f>IF('1'!$C27:$E27="","",'1'!$C27:$E27)</f>
        <v>0</v>
      </c>
      <c r="D27" s="79"/>
      <c r="E27" s="79"/>
      <c r="F27" s="78">
        <f>IF('2'!F27:H27="","",'2'!F27:H27)</f>
        <v>0</v>
      </c>
      <c r="G27" s="79"/>
      <c r="H27" s="79"/>
      <c r="I27" s="78">
        <f>IF(I$26&lt;&gt;0,ROUND(I$26*$L$6,0),0)</f>
        <v>0</v>
      </c>
      <c r="J27" s="79"/>
      <c r="K27" s="80"/>
      <c r="L27" s="78"/>
      <c r="M27" s="79"/>
      <c r="N27" s="79"/>
      <c r="O27" s="78"/>
      <c r="P27" s="79"/>
      <c r="Q27" s="79"/>
      <c r="R27" s="78"/>
      <c r="S27" s="79"/>
      <c r="T27" s="79"/>
      <c r="U27" s="78"/>
      <c r="V27" s="79"/>
      <c r="W27" s="79"/>
      <c r="X27" s="78"/>
      <c r="Y27" s="79"/>
      <c r="Z27" s="79"/>
      <c r="AA27" s="232"/>
      <c r="AB27" s="79"/>
      <c r="AC27" s="233"/>
      <c r="AD27" s="3"/>
    </row>
    <row r="28" spans="1:30" ht="15" customHeight="1" thickTop="1" thickBot="1" x14ac:dyDescent="0.2">
      <c r="A28" s="170" t="s">
        <v>45</v>
      </c>
      <c r="B28" s="170"/>
      <c r="C28" s="75">
        <f>IF('1'!$C28:$E28="","",'1'!$C28:$E28)</f>
        <v>0</v>
      </c>
      <c r="D28" s="76"/>
      <c r="E28" s="76"/>
      <c r="F28" s="75">
        <f>IF('2'!F28:H28="","",'2'!F28:H28)</f>
        <v>0</v>
      </c>
      <c r="G28" s="76"/>
      <c r="H28" s="76"/>
      <c r="I28" s="75">
        <f>IF(I$26&lt;&gt;0,I$26+I$27,0)</f>
        <v>0</v>
      </c>
      <c r="J28" s="76"/>
      <c r="K28" s="165"/>
      <c r="L28" s="75"/>
      <c r="M28" s="76"/>
      <c r="N28" s="76"/>
      <c r="O28" s="75"/>
      <c r="P28" s="76"/>
      <c r="Q28" s="76"/>
      <c r="R28" s="75"/>
      <c r="S28" s="76"/>
      <c r="T28" s="76"/>
      <c r="U28" s="75"/>
      <c r="V28" s="76"/>
      <c r="W28" s="76"/>
      <c r="X28" s="75"/>
      <c r="Y28" s="76"/>
      <c r="Z28" s="76"/>
      <c r="AA28" s="217"/>
      <c r="AB28" s="218"/>
      <c r="AC28" s="219"/>
      <c r="AD28" s="3"/>
    </row>
    <row r="29" spans="1:30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/>
      <c r="AB29" s="41"/>
      <c r="AC29" s="41"/>
      <c r="AD29" s="3"/>
    </row>
    <row r="30" spans="1:30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  <c r="AD31" s="3"/>
    </row>
    <row r="32" spans="1:30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  <c r="AD32" s="3"/>
    </row>
    <row r="33" spans="1:30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  <c r="AD33" s="3"/>
    </row>
    <row r="34" spans="1:30" ht="15" customHeight="1" x14ac:dyDescent="0.15">
      <c r="A34" s="166" t="s">
        <v>50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  <c r="AD34" s="3"/>
    </row>
    <row r="35" spans="1:30" ht="22.5" customHeight="1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2.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2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81">
    <mergeCell ref="Q8:AC8"/>
    <mergeCell ref="C9:F10"/>
    <mergeCell ref="G9:H10"/>
    <mergeCell ref="F17:H17"/>
    <mergeCell ref="F18:H18"/>
    <mergeCell ref="F19:H19"/>
    <mergeCell ref="I9:L10"/>
    <mergeCell ref="C17:E17"/>
    <mergeCell ref="AA17:AC17"/>
    <mergeCell ref="AA18:AC18"/>
    <mergeCell ref="AA19:AC19"/>
    <mergeCell ref="Q9:AB10"/>
    <mergeCell ref="AC9:AC10"/>
    <mergeCell ref="Q11:U11"/>
    <mergeCell ref="Q12:U12"/>
    <mergeCell ref="Q13:U13"/>
    <mergeCell ref="V11:AC11"/>
    <mergeCell ref="V12:W12"/>
    <mergeCell ref="V13:W13"/>
    <mergeCell ref="X12:AC12"/>
    <mergeCell ref="X13:AC13"/>
    <mergeCell ref="O9:P10"/>
    <mergeCell ref="O19:Q19"/>
    <mergeCell ref="AA20:AC20"/>
    <mergeCell ref="U17:W17"/>
    <mergeCell ref="U18:W18"/>
    <mergeCell ref="U19:W19"/>
    <mergeCell ref="U20:W20"/>
    <mergeCell ref="L20:N20"/>
    <mergeCell ref="U21:W21"/>
    <mergeCell ref="U22:W22"/>
    <mergeCell ref="U23:W23"/>
    <mergeCell ref="L21:N21"/>
    <mergeCell ref="L22:N22"/>
    <mergeCell ref="X17:Z17"/>
    <mergeCell ref="X18:Z18"/>
    <mergeCell ref="X19:Z19"/>
    <mergeCell ref="X20:Z20"/>
    <mergeCell ref="AA21:AC21"/>
    <mergeCell ref="O23:Q23"/>
    <mergeCell ref="R23:T23"/>
    <mergeCell ref="L17:N17"/>
    <mergeCell ref="L18:N18"/>
    <mergeCell ref="L19:N19"/>
    <mergeCell ref="R21:T21"/>
    <mergeCell ref="O17:Q17"/>
    <mergeCell ref="O18:Q18"/>
    <mergeCell ref="AA28:AC28"/>
    <mergeCell ref="AA24:AC24"/>
    <mergeCell ref="AA25:AC25"/>
    <mergeCell ref="AA26:AC26"/>
    <mergeCell ref="AA27:AC27"/>
    <mergeCell ref="U27:W27"/>
    <mergeCell ref="AA23:AC23"/>
    <mergeCell ref="X21:Z21"/>
    <mergeCell ref="AA22:AC22"/>
    <mergeCell ref="U26:W26"/>
    <mergeCell ref="X26:Z26"/>
    <mergeCell ref="X27:Z27"/>
    <mergeCell ref="X28:Z28"/>
    <mergeCell ref="R28:T28"/>
    <mergeCell ref="X22:Z22"/>
    <mergeCell ref="X23:Z23"/>
    <mergeCell ref="X24:Z24"/>
    <mergeCell ref="X25:Z25"/>
    <mergeCell ref="U24:W24"/>
    <mergeCell ref="U25:W25"/>
    <mergeCell ref="U28:W28"/>
    <mergeCell ref="O24:Q24"/>
    <mergeCell ref="O25:Q25"/>
    <mergeCell ref="O28:Q28"/>
    <mergeCell ref="R26:T26"/>
    <mergeCell ref="R27:T27"/>
    <mergeCell ref="O26:Q26"/>
    <mergeCell ref="O27:Q27"/>
    <mergeCell ref="R22:T22"/>
    <mergeCell ref="O20:Q20"/>
    <mergeCell ref="O21:Q21"/>
    <mergeCell ref="O22:Q22"/>
    <mergeCell ref="R17:T17"/>
    <mergeCell ref="R18:T18"/>
    <mergeCell ref="R19:T19"/>
    <mergeCell ref="R20:T20"/>
    <mergeCell ref="R24:T24"/>
    <mergeCell ref="R25:T25"/>
    <mergeCell ref="I28:K28"/>
    <mergeCell ref="F28:H28"/>
    <mergeCell ref="I23:K23"/>
    <mergeCell ref="I24:K24"/>
    <mergeCell ref="I25:K25"/>
    <mergeCell ref="I26:K26"/>
    <mergeCell ref="L27:N27"/>
    <mergeCell ref="L28:N28"/>
    <mergeCell ref="L23:N23"/>
    <mergeCell ref="L24:N24"/>
    <mergeCell ref="L25:N25"/>
    <mergeCell ref="L26:N26"/>
    <mergeCell ref="A26:B26"/>
    <mergeCell ref="A27:B27"/>
    <mergeCell ref="I22:K22"/>
    <mergeCell ref="F24:H24"/>
    <mergeCell ref="F25:H25"/>
    <mergeCell ref="F26:H26"/>
    <mergeCell ref="F27:H27"/>
    <mergeCell ref="A21:B21"/>
    <mergeCell ref="A22:B22"/>
    <mergeCell ref="A23:B23"/>
    <mergeCell ref="C21:E21"/>
    <mergeCell ref="C22:E22"/>
    <mergeCell ref="C23:E23"/>
    <mergeCell ref="I21:K21"/>
    <mergeCell ref="I27:K27"/>
    <mergeCell ref="F21:H21"/>
    <mergeCell ref="F22:H22"/>
    <mergeCell ref="F23:H23"/>
    <mergeCell ref="Q4:U4"/>
    <mergeCell ref="Q5:U5"/>
    <mergeCell ref="Q6:U6"/>
    <mergeCell ref="A1:AC1"/>
    <mergeCell ref="O4:P4"/>
    <mergeCell ref="D3:E3"/>
    <mergeCell ref="F3:J3"/>
    <mergeCell ref="F5:J5"/>
    <mergeCell ref="F4:J4"/>
    <mergeCell ref="O5:P5"/>
    <mergeCell ref="D6:E6"/>
    <mergeCell ref="F6:J6"/>
    <mergeCell ref="L5:M5"/>
    <mergeCell ref="L6:M6"/>
    <mergeCell ref="O6:P6"/>
    <mergeCell ref="Y5:AC5"/>
    <mergeCell ref="Y6:AC6"/>
    <mergeCell ref="Y2:AC2"/>
    <mergeCell ref="W2:X2"/>
    <mergeCell ref="C20:E20"/>
    <mergeCell ref="F20:H20"/>
    <mergeCell ref="I17:K17"/>
    <mergeCell ref="I18:K18"/>
    <mergeCell ref="I19:K19"/>
    <mergeCell ref="I20:K20"/>
    <mergeCell ref="D2:J2"/>
    <mergeCell ref="D4:E4"/>
    <mergeCell ref="D5:E5"/>
    <mergeCell ref="A3:C3"/>
    <mergeCell ref="A7:N8"/>
    <mergeCell ref="A13:B14"/>
    <mergeCell ref="C13:L14"/>
    <mergeCell ref="C11:L12"/>
    <mergeCell ref="AB32:AC34"/>
    <mergeCell ref="A34:R34"/>
    <mergeCell ref="AB31:AC31"/>
    <mergeCell ref="Z31:AA31"/>
    <mergeCell ref="X31:Y31"/>
    <mergeCell ref="X32:Y34"/>
    <mergeCell ref="V31:W31"/>
    <mergeCell ref="V32:W34"/>
    <mergeCell ref="Z32:AA34"/>
    <mergeCell ref="A30:B30"/>
    <mergeCell ref="S30:T30"/>
    <mergeCell ref="O8:P8"/>
    <mergeCell ref="O11:P11"/>
    <mergeCell ref="O12:P12"/>
    <mergeCell ref="O13:P13"/>
    <mergeCell ref="O14:P14"/>
    <mergeCell ref="Q14:AC14"/>
    <mergeCell ref="C25:E25"/>
    <mergeCell ref="C26:E26"/>
    <mergeCell ref="C27:E27"/>
    <mergeCell ref="C28:E28"/>
    <mergeCell ref="C24:E24"/>
    <mergeCell ref="A17:B17"/>
    <mergeCell ref="A18:B18"/>
    <mergeCell ref="A19:B19"/>
    <mergeCell ref="A9:B10"/>
    <mergeCell ref="A11:B12"/>
    <mergeCell ref="A20:B20"/>
    <mergeCell ref="A28:B28"/>
    <mergeCell ref="A24:B24"/>
    <mergeCell ref="A25:B25"/>
    <mergeCell ref="C18:E18"/>
    <mergeCell ref="C19:E19"/>
  </mergeCells>
  <phoneticPr fontId="4"/>
  <conditionalFormatting sqref="I20:K20">
    <cfRule type="expression" dxfId="14" priority="2" stopIfTrue="1">
      <formula>F$19=1</formula>
    </cfRule>
  </conditionalFormatting>
  <conditionalFormatting sqref="AA20:AC20">
    <cfRule type="expression" dxfId="13" priority="1" stopIfTrue="1">
      <formula>U$19=1</formula>
    </cfRule>
  </conditionalFormatting>
  <dataValidations disablePrompts="1" count="1">
    <dataValidation type="list" allowBlank="1" showInputMessage="1" showErrorMessage="1" sqref="L6" xr:uid="{CDD1AB1D-CAA0-4A28-BD85-2137842222D4}">
      <formula1>"10%,8%"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9"/>
  <sheetViews>
    <sheetView showGridLines="0" showZeros="0" view="pageBreakPreview" zoomScaleNormal="100" zoomScaleSheetLayoutView="100" workbookViewId="0">
      <selection activeCell="AL21" sqref="AL21"/>
    </sheetView>
  </sheetViews>
  <sheetFormatPr defaultColWidth="6" defaultRowHeight="22.5" customHeight="1" x14ac:dyDescent="0.15"/>
  <sheetData>
    <row r="1" spans="1:35" ht="22.5" customHeight="1" x14ac:dyDescent="0.15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1"/>
    </row>
    <row r="2" spans="1:35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W2" s="113" t="s">
        <v>67</v>
      </c>
      <c r="X2" s="114"/>
      <c r="Y2" s="110"/>
      <c r="Z2" s="111"/>
      <c r="AA2" s="111"/>
      <c r="AB2" s="111"/>
      <c r="AC2" s="112"/>
      <c r="AD2" s="1"/>
    </row>
    <row r="3" spans="1:35" ht="22.5" customHeight="1" thickBot="1" x14ac:dyDescent="0.2">
      <c r="A3" s="243" t="str">
        <f ca="1">IF(AND(F3&lt;&gt;0,F5=0),"【留保金解除】","")</f>
        <v/>
      </c>
      <c r="B3" s="243"/>
      <c r="C3" s="244"/>
      <c r="D3" s="84" t="s">
        <v>4</v>
      </c>
      <c r="E3" s="85"/>
      <c r="F3" s="86">
        <f ca="1">IF(OFFSET(C28,0,(RIGHT(CELL("filename",A1),LEN(CELL("filename",A1))-FIND("]",CELL("filename",A1)))-1)*3,1,1)&lt;&gt;0,OFFSET(C28,0,(RIGHT(CELL("filename",A1),LEN(CELL("filename",A1))-FIND("]",CELL("filename",A1)))-1)*3,1,1),0)</f>
        <v>0</v>
      </c>
      <c r="G3" s="86"/>
      <c r="H3" s="86"/>
      <c r="I3" s="86"/>
      <c r="J3" s="86"/>
      <c r="K3" s="19" t="s">
        <v>5</v>
      </c>
      <c r="L3" s="1"/>
      <c r="M3" s="1"/>
      <c r="AD3" s="1"/>
    </row>
    <row r="4" spans="1:35" ht="22.5" customHeight="1" thickBot="1" x14ac:dyDescent="0.2">
      <c r="A4" s="1"/>
      <c r="B4" s="1"/>
      <c r="C4" s="1"/>
      <c r="D4" s="94" t="s">
        <v>30</v>
      </c>
      <c r="E4" s="94"/>
      <c r="F4" s="95">
        <f ca="1">IF(OFFSET(C23,0,(RIGHT(CELL("filename",A1),LEN(CELL("filename",A1))-FIND("]",CELL("filename",A1)))-1)*3,1,1)&lt;&gt;0,OFFSET(C23,0,(RIGHT(CELL("filename",A1),LEN(CELL("filename",A1))-FIND("]",CELL("filename",A1)))-1)*3,1,1),0)</f>
        <v>0</v>
      </c>
      <c r="G4" s="95"/>
      <c r="H4" s="95"/>
      <c r="I4" s="95"/>
      <c r="J4" s="95"/>
      <c r="K4" s="20" t="s">
        <v>46</v>
      </c>
      <c r="L4" s="1"/>
      <c r="M4" s="1"/>
      <c r="O4" s="87" t="s">
        <v>61</v>
      </c>
      <c r="P4" s="88"/>
      <c r="Q4" s="98">
        <f>'1'!Q4:U4</f>
        <v>0</v>
      </c>
      <c r="R4" s="99"/>
      <c r="S4" s="99"/>
      <c r="T4" s="99"/>
      <c r="U4" s="100"/>
      <c r="X4" s="28"/>
      <c r="Y4" s="28"/>
      <c r="Z4" s="28"/>
      <c r="AD4" s="1"/>
      <c r="AI4" t="str">
        <f>ASC(I$17)&amp;1234567890</f>
        <v>1234567890</v>
      </c>
    </row>
    <row r="5" spans="1:35" ht="22.5" customHeight="1" x14ac:dyDescent="0.15">
      <c r="A5" s="1"/>
      <c r="B5" s="2"/>
      <c r="C5" s="2"/>
      <c r="D5" s="92" t="s">
        <v>31</v>
      </c>
      <c r="E5" s="92"/>
      <c r="F5" s="93">
        <f ca="1">IF(OFFSET(C24,0,(RIGHT(CELL("filename",A1),LEN(CELL("filename",A1))-FIND("]",CELL("filename",A1)))-1)*3,1,1)&lt;&gt;0,OFFSET(C24,0,(RIGHT(CELL("filename",A1),LEN(CELL("filename",A1))-FIND("]",CELL("filename",A1)))-1)*3,1,1),0)</f>
        <v>0</v>
      </c>
      <c r="G5" s="93"/>
      <c r="H5" s="93"/>
      <c r="I5" s="93"/>
      <c r="J5" s="93"/>
      <c r="K5" s="21" t="s">
        <v>46</v>
      </c>
      <c r="L5" s="118" t="s">
        <v>62</v>
      </c>
      <c r="M5" s="118"/>
      <c r="O5" s="96" t="s">
        <v>42</v>
      </c>
      <c r="P5" s="97"/>
      <c r="Q5" s="98">
        <f>Q4*L6</f>
        <v>0</v>
      </c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  <c r="AD5" s="1"/>
    </row>
    <row r="6" spans="1:35" ht="22.5" customHeight="1" thickBot="1" x14ac:dyDescent="0.2">
      <c r="A6" s="1"/>
      <c r="B6" s="2"/>
      <c r="C6" s="2"/>
      <c r="D6" s="92" t="s">
        <v>32</v>
      </c>
      <c r="E6" s="92"/>
      <c r="F6" s="93">
        <f ca="1">IF(OFFSET(C27,0,(RIGHT(CELL("filename",A1),LEN(CELL("filename",A1))-FIND("]",CELL("filename",A1)))-1)*3,1,1)&lt;&gt;0,OFFSET(C27,0,(RIGHT(CELL("filename",A1),LEN(CELL("filename",A1))-FIND("]",CELL("filename",A1)))-1)*3,1,1),0)</f>
        <v>0</v>
      </c>
      <c r="G6" s="93"/>
      <c r="H6" s="93"/>
      <c r="I6" s="93"/>
      <c r="J6" s="93"/>
      <c r="K6" s="21" t="s">
        <v>47</v>
      </c>
      <c r="L6" s="257">
        <f>'1'!L6</f>
        <v>0.1</v>
      </c>
      <c r="M6" s="257"/>
      <c r="O6" s="102" t="s">
        <v>43</v>
      </c>
      <c r="P6" s="103"/>
      <c r="Q6" s="98">
        <f>Q4+Q5</f>
        <v>0</v>
      </c>
      <c r="R6" s="99"/>
      <c r="S6" s="99"/>
      <c r="T6" s="99"/>
      <c r="U6" s="100"/>
      <c r="Y6" s="258">
        <f>'1'!Y6:AC6</f>
        <v>0</v>
      </c>
      <c r="Z6" s="259"/>
      <c r="AA6" s="259"/>
      <c r="AB6" s="259"/>
      <c r="AC6" s="260"/>
      <c r="AD6" s="1"/>
    </row>
    <row r="7" spans="1:35" ht="10.5" customHeight="1" x14ac:dyDescent="0.15">
      <c r="A7" s="191" t="str">
        <f>IF(AND(L19=1,O22=""),"出来高が100％です　翌月は留保金解除の請求を発行ください","")</f>
        <v/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"/>
    </row>
    <row r="8" spans="1:35" ht="15" customHeight="1" x14ac:dyDescent="0.1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15" t="s">
        <v>7</v>
      </c>
      <c r="P8" s="62"/>
      <c r="Q8" s="261">
        <f>'1'!Q8:AC8</f>
        <v>0</v>
      </c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1"/>
    </row>
    <row r="9" spans="1:35" ht="15" customHeight="1" x14ac:dyDescent="0.15">
      <c r="A9" s="118" t="s">
        <v>66</v>
      </c>
      <c r="B9" s="118"/>
      <c r="C9" s="173"/>
      <c r="D9" s="174"/>
      <c r="E9" s="174"/>
      <c r="F9" s="175"/>
      <c r="G9" s="256" t="s">
        <v>6</v>
      </c>
      <c r="H9" s="256"/>
      <c r="I9" s="242">
        <f>'1'!I9:L10</f>
        <v>0</v>
      </c>
      <c r="J9" s="242"/>
      <c r="K9" s="242"/>
      <c r="L9" s="242"/>
      <c r="M9" s="2"/>
      <c r="O9" s="126" t="s">
        <v>8</v>
      </c>
      <c r="P9" s="127"/>
      <c r="Q9" s="249">
        <f>'1'!Q9:AB10</f>
        <v>0</v>
      </c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40" t="s">
        <v>9</v>
      </c>
      <c r="AD9" s="1"/>
    </row>
    <row r="10" spans="1:35" ht="15" customHeight="1" x14ac:dyDescent="0.15">
      <c r="A10" s="118"/>
      <c r="B10" s="118"/>
      <c r="C10" s="176"/>
      <c r="D10" s="177"/>
      <c r="E10" s="177"/>
      <c r="F10" s="178"/>
      <c r="G10" s="256"/>
      <c r="H10" s="256"/>
      <c r="I10" s="242"/>
      <c r="J10" s="242"/>
      <c r="K10" s="242"/>
      <c r="L10" s="242"/>
      <c r="M10" s="2"/>
      <c r="O10" s="128"/>
      <c r="P10" s="129"/>
      <c r="Q10" s="25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4"/>
      <c r="AC10" s="241"/>
      <c r="AD10" s="1"/>
    </row>
    <row r="11" spans="1:35" ht="15" customHeight="1" x14ac:dyDescent="0.15">
      <c r="A11" s="118" t="s">
        <v>10</v>
      </c>
      <c r="B11" s="118"/>
      <c r="C11" s="255">
        <f>'1'!C11:L12</f>
        <v>0</v>
      </c>
      <c r="D11" s="255"/>
      <c r="E11" s="255"/>
      <c r="F11" s="255"/>
      <c r="G11" s="255"/>
      <c r="H11" s="255"/>
      <c r="I11" s="255"/>
      <c r="J11" s="255"/>
      <c r="K11" s="255"/>
      <c r="L11" s="255"/>
      <c r="M11" s="7"/>
      <c r="O11" s="139" t="s">
        <v>48</v>
      </c>
      <c r="P11" s="140"/>
      <c r="Q11" s="234">
        <f>'1'!Q11:U11</f>
        <v>0</v>
      </c>
      <c r="R11" s="235"/>
      <c r="S11" s="235"/>
      <c r="T11" s="235"/>
      <c r="U11" s="236"/>
      <c r="V11" s="62" t="s">
        <v>28</v>
      </c>
      <c r="W11" s="63"/>
      <c r="X11" s="63"/>
      <c r="Y11" s="63"/>
      <c r="Z11" s="63"/>
      <c r="AA11" s="63"/>
      <c r="AB11" s="63"/>
      <c r="AC11" s="64"/>
      <c r="AD11" s="1"/>
    </row>
    <row r="12" spans="1:35" ht="15" customHeight="1" x14ac:dyDescent="0.15">
      <c r="A12" s="118"/>
      <c r="B12" s="11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7"/>
      <c r="O12" s="115" t="s">
        <v>11</v>
      </c>
      <c r="P12" s="62"/>
      <c r="Q12" s="297">
        <f>'1'!Q12:U12</f>
        <v>0</v>
      </c>
      <c r="R12" s="298"/>
      <c r="S12" s="298"/>
      <c r="T12" s="298"/>
      <c r="U12" s="299"/>
      <c r="V12" s="54" t="s">
        <v>12</v>
      </c>
      <c r="W12" s="55"/>
      <c r="X12" s="303">
        <f>'1'!X12:AC12</f>
        <v>0</v>
      </c>
      <c r="Y12" s="304"/>
      <c r="Z12" s="304"/>
      <c r="AA12" s="304"/>
      <c r="AB12" s="304"/>
      <c r="AC12" s="305"/>
    </row>
    <row r="13" spans="1:35" ht="15" customHeight="1" x14ac:dyDescent="0.15">
      <c r="A13" s="118" t="s">
        <v>13</v>
      </c>
      <c r="B13" s="118"/>
      <c r="C13" s="255">
        <f>'1'!C13:L14</f>
        <v>0</v>
      </c>
      <c r="D13" s="255"/>
      <c r="E13" s="255"/>
      <c r="F13" s="255"/>
      <c r="G13" s="255"/>
      <c r="H13" s="255"/>
      <c r="I13" s="255"/>
      <c r="J13" s="255"/>
      <c r="K13" s="255"/>
      <c r="L13" s="255"/>
      <c r="M13" s="7"/>
      <c r="O13" s="126" t="s">
        <v>14</v>
      </c>
      <c r="P13" s="127"/>
      <c r="Q13" s="303">
        <f>'1'!Q13:U13</f>
        <v>0</v>
      </c>
      <c r="R13" s="304"/>
      <c r="S13" s="304"/>
      <c r="T13" s="304"/>
      <c r="U13" s="307"/>
      <c r="V13" s="54" t="s">
        <v>29</v>
      </c>
      <c r="W13" s="55"/>
      <c r="X13" s="237">
        <f>'1'!X13:AC13</f>
        <v>0</v>
      </c>
      <c r="Y13" s="238"/>
      <c r="Z13" s="238"/>
      <c r="AA13" s="238"/>
      <c r="AB13" s="238"/>
      <c r="AC13" s="239"/>
      <c r="AD13" s="1"/>
    </row>
    <row r="14" spans="1:35" ht="15" customHeight="1" x14ac:dyDescent="0.15">
      <c r="A14" s="118"/>
      <c r="B14" s="118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7"/>
      <c r="O14" s="139" t="s">
        <v>40</v>
      </c>
      <c r="P14" s="140"/>
      <c r="Q14" s="310">
        <f>'1'!Q14:AC14</f>
        <v>0</v>
      </c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  <c r="AD14" s="1"/>
    </row>
    <row r="15" spans="1:35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"/>
    </row>
    <row r="16" spans="1:35" s="26" customFormat="1" ht="6" customHeight="1" thickBot="1" x14ac:dyDescent="0.2">
      <c r="A16" s="22"/>
      <c r="B16" s="23"/>
      <c r="C16" s="23"/>
      <c r="D16" s="23"/>
      <c r="E16" s="23"/>
      <c r="F16" s="23"/>
      <c r="G16" s="24"/>
      <c r="H16" s="24"/>
      <c r="I16" s="23"/>
      <c r="J16" s="24"/>
      <c r="K16" s="24"/>
      <c r="L16" s="23"/>
      <c r="M16" s="24"/>
      <c r="N16" s="24"/>
      <c r="O16" s="23"/>
      <c r="P16" s="24"/>
      <c r="Q16" s="24"/>
      <c r="R16" s="23"/>
      <c r="S16" s="24"/>
      <c r="T16" s="24"/>
      <c r="U16" s="23"/>
      <c r="V16" s="24"/>
      <c r="W16" s="24"/>
      <c r="X16" s="24"/>
      <c r="Y16" s="24"/>
      <c r="Z16" s="24"/>
      <c r="AA16" s="23"/>
      <c r="AB16" s="24"/>
      <c r="AC16" s="24"/>
      <c r="AD16" s="25"/>
    </row>
    <row r="17" spans="1:30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tr">
        <f>IF('2'!F17:H17="","",'2'!F17:H17)</f>
        <v/>
      </c>
      <c r="G17" s="150"/>
      <c r="H17" s="150"/>
      <c r="I17" s="149" t="str">
        <f>IF('3'!I17:K17="","",'3'!I17:K17)</f>
        <v/>
      </c>
      <c r="J17" s="150"/>
      <c r="K17" s="150"/>
      <c r="L17" s="149" t="str">
        <f>IF(L20="","","第　４　回")</f>
        <v/>
      </c>
      <c r="M17" s="150"/>
      <c r="N17" s="150"/>
      <c r="O17" s="149"/>
      <c r="P17" s="150"/>
      <c r="Q17" s="150"/>
      <c r="R17" s="149"/>
      <c r="S17" s="150"/>
      <c r="T17" s="150"/>
      <c r="U17" s="149"/>
      <c r="V17" s="150"/>
      <c r="W17" s="150"/>
      <c r="X17" s="149"/>
      <c r="Y17" s="150"/>
      <c r="Z17" s="150"/>
      <c r="AA17" s="220" t="s">
        <v>64</v>
      </c>
      <c r="AB17" s="221"/>
      <c r="AC17" s="222"/>
      <c r="AD17" s="1"/>
    </row>
    <row r="18" spans="1:30" ht="15" customHeight="1" x14ac:dyDescent="0.15">
      <c r="A18" s="156" t="s">
        <v>66</v>
      </c>
      <c r="B18" s="156"/>
      <c r="C18" s="65" t="str">
        <f>IF('1'!$C18:$E18="","",'1'!$C18:$E18)</f>
        <v/>
      </c>
      <c r="D18" s="66"/>
      <c r="E18" s="66"/>
      <c r="F18" s="65" t="str">
        <f>IF('2'!F18:H18="","",'2'!F18:H18)</f>
        <v/>
      </c>
      <c r="G18" s="66"/>
      <c r="H18" s="66"/>
      <c r="I18" s="65" t="str">
        <f>IF('3'!I18:K18="","",'3'!I18:K18)</f>
        <v/>
      </c>
      <c r="J18" s="66"/>
      <c r="K18" s="66"/>
      <c r="L18" s="65" t="str">
        <f>IF($C$9&lt;&gt;"",$C$9,"")</f>
        <v/>
      </c>
      <c r="M18" s="66"/>
      <c r="N18" s="160"/>
      <c r="O18" s="65"/>
      <c r="P18" s="66"/>
      <c r="Q18" s="66"/>
      <c r="R18" s="65"/>
      <c r="S18" s="66"/>
      <c r="T18" s="66"/>
      <c r="U18" s="65"/>
      <c r="V18" s="66"/>
      <c r="W18" s="66"/>
      <c r="X18" s="65"/>
      <c r="Y18" s="66"/>
      <c r="Z18" s="66"/>
      <c r="AA18" s="223"/>
      <c r="AB18" s="66"/>
      <c r="AC18" s="224"/>
      <c r="AD18" s="1"/>
    </row>
    <row r="19" spans="1:30" ht="15" customHeight="1" x14ac:dyDescent="0.15">
      <c r="A19" s="157" t="s">
        <v>16</v>
      </c>
      <c r="B19" s="157"/>
      <c r="C19" s="158">
        <f>IF(AND($Q$4&lt;&gt;"",C$20&lt;&gt;""),C$20/$Q4,0)</f>
        <v>0</v>
      </c>
      <c r="D19" s="159"/>
      <c r="E19" s="159"/>
      <c r="F19" s="158">
        <f>IF('2'!F19:H19="","",'2'!F19:H19)</f>
        <v>0</v>
      </c>
      <c r="G19" s="159"/>
      <c r="H19" s="159"/>
      <c r="I19" s="158">
        <f>IF('3'!I19:K19="","",'3'!I19:K19)</f>
        <v>0</v>
      </c>
      <c r="J19" s="159"/>
      <c r="K19" s="159"/>
      <c r="L19" s="158">
        <f>IF(AND($Q$4&lt;&gt;"",L$20&lt;&gt;""),L$20/$Q4,0)</f>
        <v>0</v>
      </c>
      <c r="M19" s="159"/>
      <c r="N19" s="263"/>
      <c r="O19" s="67"/>
      <c r="P19" s="68"/>
      <c r="Q19" s="68"/>
      <c r="R19" s="67"/>
      <c r="S19" s="68"/>
      <c r="T19" s="68"/>
      <c r="U19" s="67"/>
      <c r="V19" s="68"/>
      <c r="W19" s="68"/>
      <c r="X19" s="67"/>
      <c r="Y19" s="68"/>
      <c r="Z19" s="68"/>
      <c r="AA19" s="215"/>
      <c r="AB19" s="159"/>
      <c r="AC19" s="216"/>
      <c r="AD19" s="1"/>
    </row>
    <row r="20" spans="1:30" ht="15" customHeight="1" x14ac:dyDescent="0.15">
      <c r="A20" s="115" t="s">
        <v>17</v>
      </c>
      <c r="B20" s="115"/>
      <c r="C20" s="69" t="str">
        <f>IF('1'!$C20:$E20="","",'1'!$C20:$E20)</f>
        <v/>
      </c>
      <c r="D20" s="70"/>
      <c r="E20" s="70"/>
      <c r="F20" s="69" t="str">
        <f>IF('2'!F20:H20="","",'2'!F20:H20)</f>
        <v/>
      </c>
      <c r="G20" s="70"/>
      <c r="H20" s="70"/>
      <c r="I20" s="69" t="str">
        <f>IF('3'!I20:K20="","",'3'!I20:K20)</f>
        <v/>
      </c>
      <c r="J20" s="70"/>
      <c r="K20" s="70"/>
      <c r="L20" s="203"/>
      <c r="M20" s="204"/>
      <c r="N20" s="264"/>
      <c r="O20" s="69"/>
      <c r="P20" s="70"/>
      <c r="Q20" s="70"/>
      <c r="R20" s="69"/>
      <c r="S20" s="70"/>
      <c r="T20" s="70"/>
      <c r="U20" s="69"/>
      <c r="V20" s="70"/>
      <c r="W20" s="70"/>
      <c r="X20" s="69"/>
      <c r="Y20" s="70"/>
      <c r="Z20" s="70"/>
      <c r="AA20" s="209"/>
      <c r="AB20" s="210"/>
      <c r="AC20" s="211"/>
      <c r="AD20" s="3"/>
    </row>
    <row r="21" spans="1:30" ht="15" customHeight="1" x14ac:dyDescent="0.15">
      <c r="A21" s="126" t="s">
        <v>18</v>
      </c>
      <c r="B21" s="126"/>
      <c r="C21" s="71">
        <f>IF('1'!$C21:$E21="","",'1'!$C21:$E21)</f>
        <v>0</v>
      </c>
      <c r="D21" s="72"/>
      <c r="E21" s="72"/>
      <c r="F21" s="71">
        <f>IF('2'!F21:H21="","",'2'!F21:H21)</f>
        <v>0</v>
      </c>
      <c r="G21" s="72"/>
      <c r="H21" s="72"/>
      <c r="I21" s="71">
        <f>IF('3'!I21:K21="","",'3'!I21:K21)</f>
        <v>0</v>
      </c>
      <c r="J21" s="72"/>
      <c r="K21" s="72"/>
      <c r="L21" s="71">
        <f>IF(AND($C$9&lt;&gt;"",$Q$4&lt;&gt;"",L$20&lt;&gt;""),L$20*0.1,0)</f>
        <v>0</v>
      </c>
      <c r="M21" s="72"/>
      <c r="N21" s="162"/>
      <c r="O21" s="71"/>
      <c r="P21" s="72"/>
      <c r="Q21" s="72"/>
      <c r="R21" s="71"/>
      <c r="S21" s="72"/>
      <c r="T21" s="72"/>
      <c r="U21" s="71"/>
      <c r="V21" s="72"/>
      <c r="W21" s="72"/>
      <c r="X21" s="71"/>
      <c r="Y21" s="72"/>
      <c r="Z21" s="72"/>
      <c r="AA21" s="227"/>
      <c r="AB21" s="72"/>
      <c r="AC21" s="228"/>
      <c r="AD21" s="3"/>
    </row>
    <row r="22" spans="1:30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74"/>
      <c r="L22" s="73"/>
      <c r="M22" s="74"/>
      <c r="N22" s="81"/>
      <c r="O22" s="73"/>
      <c r="P22" s="74"/>
      <c r="Q22" s="74"/>
      <c r="R22" s="73"/>
      <c r="S22" s="74"/>
      <c r="T22" s="74"/>
      <c r="U22" s="73"/>
      <c r="V22" s="74"/>
      <c r="W22" s="74"/>
      <c r="X22" s="73"/>
      <c r="Y22" s="74"/>
      <c r="Z22" s="74"/>
      <c r="AA22" s="229"/>
      <c r="AB22" s="230"/>
      <c r="AC22" s="231"/>
      <c r="AD22" s="3"/>
    </row>
    <row r="23" spans="1:30" ht="15" customHeight="1" x14ac:dyDescent="0.15">
      <c r="A23" s="115" t="s">
        <v>20</v>
      </c>
      <c r="B23" s="115"/>
      <c r="C23" s="69">
        <f>IF('1'!$C23:$E23="","",'1'!$C23:$E23)</f>
        <v>0</v>
      </c>
      <c r="D23" s="70"/>
      <c r="E23" s="70"/>
      <c r="F23" s="69">
        <f>IF('2'!F23:H23="","",'2'!F23:H23)</f>
        <v>0</v>
      </c>
      <c r="G23" s="70"/>
      <c r="H23" s="70"/>
      <c r="I23" s="69">
        <f>IF('3'!I23:K23="","",'3'!I23:K23)</f>
        <v>0</v>
      </c>
      <c r="J23" s="70"/>
      <c r="K23" s="70"/>
      <c r="L23" s="69">
        <f>IF(AND($C$9&lt;&gt;"",$Q$4&lt;&gt;"",L$20&lt;&gt;""),L$20-I$20,0)</f>
        <v>0</v>
      </c>
      <c r="M23" s="70"/>
      <c r="N23" s="77"/>
      <c r="O23" s="69"/>
      <c r="P23" s="70"/>
      <c r="Q23" s="70"/>
      <c r="R23" s="69"/>
      <c r="S23" s="70"/>
      <c r="T23" s="70"/>
      <c r="U23" s="69"/>
      <c r="V23" s="70"/>
      <c r="W23" s="70"/>
      <c r="X23" s="69"/>
      <c r="Y23" s="70"/>
      <c r="Z23" s="70"/>
      <c r="AA23" s="225"/>
      <c r="AB23" s="70"/>
      <c r="AC23" s="226"/>
      <c r="AD23" s="3"/>
    </row>
    <row r="24" spans="1:30" ht="15" customHeight="1" x14ac:dyDescent="0.15">
      <c r="A24" s="126" t="s">
        <v>21</v>
      </c>
      <c r="B24" s="126"/>
      <c r="C24" s="71">
        <f>IF('1'!$C24:$E24="","",'1'!$C24:$E24)</f>
        <v>0</v>
      </c>
      <c r="D24" s="72"/>
      <c r="E24" s="72"/>
      <c r="F24" s="71">
        <f>IF('2'!F24:H24="","",'2'!F24:H24)</f>
        <v>0</v>
      </c>
      <c r="G24" s="72"/>
      <c r="H24" s="72"/>
      <c r="I24" s="71">
        <f>IF('3'!I24:K24="","",'3'!I24:K24)</f>
        <v>0</v>
      </c>
      <c r="J24" s="72"/>
      <c r="K24" s="72"/>
      <c r="L24" s="71">
        <f>IF(L$23&lt;&gt;0,L$23*0.1,0)</f>
        <v>0</v>
      </c>
      <c r="M24" s="72"/>
      <c r="N24" s="162"/>
      <c r="O24" s="71"/>
      <c r="P24" s="72"/>
      <c r="Q24" s="72"/>
      <c r="R24" s="71"/>
      <c r="S24" s="72"/>
      <c r="T24" s="72"/>
      <c r="U24" s="71"/>
      <c r="V24" s="72"/>
      <c r="W24" s="72"/>
      <c r="X24" s="71"/>
      <c r="Y24" s="72"/>
      <c r="Z24" s="72"/>
      <c r="AA24" s="227"/>
      <c r="AB24" s="72"/>
      <c r="AC24" s="228"/>
      <c r="AD24" s="3"/>
    </row>
    <row r="25" spans="1:30" ht="15" customHeight="1" x14ac:dyDescent="0.15">
      <c r="A25" s="139" t="s">
        <v>22</v>
      </c>
      <c r="B25" s="139"/>
      <c r="C25" s="73">
        <f>IF('1'!$C25:$E25="","",'1'!$C25:$E25)</f>
        <v>0</v>
      </c>
      <c r="D25" s="74"/>
      <c r="E25" s="74"/>
      <c r="F25" s="73">
        <f>IF('2'!F25:H25="","",'2'!F25:H25)</f>
        <v>0</v>
      </c>
      <c r="G25" s="74"/>
      <c r="H25" s="74"/>
      <c r="I25" s="73">
        <f>IF('3'!I25:K25="","",'3'!I25:K25)</f>
        <v>0</v>
      </c>
      <c r="J25" s="74"/>
      <c r="K25" s="74"/>
      <c r="L25" s="73">
        <f>IF(AND(I$26&lt;&gt;0,L17&lt;&gt;""),I26+I25,0)</f>
        <v>0</v>
      </c>
      <c r="M25" s="74"/>
      <c r="N25" s="74"/>
      <c r="O25" s="73"/>
      <c r="P25" s="74"/>
      <c r="Q25" s="74"/>
      <c r="R25" s="73"/>
      <c r="S25" s="74"/>
      <c r="T25" s="74"/>
      <c r="U25" s="73"/>
      <c r="V25" s="74"/>
      <c r="W25" s="74"/>
      <c r="X25" s="73"/>
      <c r="Y25" s="74"/>
      <c r="Z25" s="74"/>
      <c r="AA25" s="207"/>
      <c r="AB25" s="74"/>
      <c r="AC25" s="208"/>
      <c r="AD25" s="3"/>
    </row>
    <row r="26" spans="1:30" ht="15" customHeight="1" x14ac:dyDescent="0.15">
      <c r="A26" s="115" t="s">
        <v>23</v>
      </c>
      <c r="B26" s="115"/>
      <c r="C26" s="69">
        <f>IF('1'!$C26:$E26="","",'1'!$C26:$E26)</f>
        <v>0</v>
      </c>
      <c r="D26" s="70"/>
      <c r="E26" s="70"/>
      <c r="F26" s="69">
        <f>IF('2'!F26:H26="","",'2'!F26:H26)</f>
        <v>0</v>
      </c>
      <c r="G26" s="70"/>
      <c r="H26" s="70"/>
      <c r="I26" s="69">
        <f>IF('3'!I26:K26="","",'3'!I26:K26)</f>
        <v>0</v>
      </c>
      <c r="J26" s="70"/>
      <c r="K26" s="70"/>
      <c r="L26" s="69">
        <f>IF(L$22&lt;&gt;0,L$22,IF(L$23&lt;&gt;0,L$23-L$24,0))</f>
        <v>0</v>
      </c>
      <c r="M26" s="70"/>
      <c r="N26" s="77"/>
      <c r="O26" s="69"/>
      <c r="P26" s="70"/>
      <c r="Q26" s="70"/>
      <c r="R26" s="69"/>
      <c r="S26" s="70"/>
      <c r="T26" s="70"/>
      <c r="U26" s="69"/>
      <c r="V26" s="70"/>
      <c r="W26" s="70"/>
      <c r="X26" s="69"/>
      <c r="Y26" s="70"/>
      <c r="Z26" s="70"/>
      <c r="AA26" s="225"/>
      <c r="AB26" s="70"/>
      <c r="AC26" s="226"/>
      <c r="AD26" s="3"/>
    </row>
    <row r="27" spans="1:30" ht="15" customHeight="1" thickBot="1" x14ac:dyDescent="0.2">
      <c r="A27" s="169" t="s">
        <v>3</v>
      </c>
      <c r="B27" s="169"/>
      <c r="C27" s="78">
        <f>IF('1'!$C27:$E27="","",'1'!$C27:$E27)</f>
        <v>0</v>
      </c>
      <c r="D27" s="79"/>
      <c r="E27" s="79"/>
      <c r="F27" s="78">
        <f>IF('2'!F27:H27="","",'2'!F27:H27)</f>
        <v>0</v>
      </c>
      <c r="G27" s="79"/>
      <c r="H27" s="79"/>
      <c r="I27" s="78">
        <f>IF('3'!I27:K27="","",'3'!I27:K27)</f>
        <v>0</v>
      </c>
      <c r="J27" s="79"/>
      <c r="K27" s="79"/>
      <c r="L27" s="78">
        <f>IF(L$26&lt;&gt;0,ROUND(L$26*$L$6,0),0)</f>
        <v>0</v>
      </c>
      <c r="M27" s="79"/>
      <c r="N27" s="80"/>
      <c r="O27" s="78"/>
      <c r="P27" s="79"/>
      <c r="Q27" s="79"/>
      <c r="R27" s="78"/>
      <c r="S27" s="79"/>
      <c r="T27" s="79"/>
      <c r="U27" s="78"/>
      <c r="V27" s="79"/>
      <c r="W27" s="79"/>
      <c r="X27" s="78"/>
      <c r="Y27" s="79"/>
      <c r="Z27" s="79"/>
      <c r="AA27" s="232"/>
      <c r="AB27" s="79"/>
      <c r="AC27" s="233"/>
      <c r="AD27" s="3"/>
    </row>
    <row r="28" spans="1:30" ht="15" customHeight="1" thickTop="1" thickBot="1" x14ac:dyDescent="0.2">
      <c r="A28" s="170" t="s">
        <v>45</v>
      </c>
      <c r="B28" s="170"/>
      <c r="C28" s="75">
        <f>IF('1'!$C28:$E28="","",'1'!$C28:$E28)</f>
        <v>0</v>
      </c>
      <c r="D28" s="76"/>
      <c r="E28" s="76"/>
      <c r="F28" s="75">
        <f>IF('2'!F28:H28="","",'2'!F28:H28)</f>
        <v>0</v>
      </c>
      <c r="G28" s="76"/>
      <c r="H28" s="76"/>
      <c r="I28" s="75">
        <f>IF('3'!I28:K28="","",'3'!I28:K28)</f>
        <v>0</v>
      </c>
      <c r="J28" s="76"/>
      <c r="K28" s="76"/>
      <c r="L28" s="75">
        <f>IF(L$26&lt;&gt;0,L$26+L$27,0)</f>
        <v>0</v>
      </c>
      <c r="M28" s="76"/>
      <c r="N28" s="165"/>
      <c r="O28" s="75"/>
      <c r="P28" s="76"/>
      <c r="Q28" s="76"/>
      <c r="R28" s="75"/>
      <c r="S28" s="76"/>
      <c r="T28" s="76"/>
      <c r="U28" s="75"/>
      <c r="V28" s="76"/>
      <c r="W28" s="76"/>
      <c r="X28" s="75"/>
      <c r="Y28" s="76"/>
      <c r="Z28" s="76"/>
      <c r="AA28" s="217"/>
      <c r="AB28" s="218"/>
      <c r="AC28" s="219"/>
      <c r="AD28" s="3"/>
    </row>
    <row r="29" spans="1:30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/>
      <c r="AB29" s="41"/>
      <c r="AC29" s="41"/>
      <c r="AD29" s="3"/>
    </row>
    <row r="30" spans="1:30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  <c r="AD31" s="3"/>
    </row>
    <row r="32" spans="1:30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  <c r="AD32" s="3"/>
    </row>
    <row r="33" spans="1:30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  <c r="AD33" s="3"/>
    </row>
    <row r="34" spans="1:30" ht="15" customHeight="1" x14ac:dyDescent="0.15">
      <c r="A34" s="166" t="s">
        <v>51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  <c r="AD34" s="3"/>
    </row>
    <row r="35" spans="1:30" ht="22.5" customHeight="1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2.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2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81">
    <mergeCell ref="Y2:AC2"/>
    <mergeCell ref="W2:X2"/>
    <mergeCell ref="Y5:AC5"/>
    <mergeCell ref="Y6:AC6"/>
    <mergeCell ref="A30:B30"/>
    <mergeCell ref="S30:T30"/>
    <mergeCell ref="AB32:AC34"/>
    <mergeCell ref="A34:R34"/>
    <mergeCell ref="AB31:AC31"/>
    <mergeCell ref="D4:E4"/>
    <mergeCell ref="D5:E5"/>
    <mergeCell ref="F4:J4"/>
    <mergeCell ref="O6:P6"/>
    <mergeCell ref="F5:J5"/>
    <mergeCell ref="I9:L10"/>
    <mergeCell ref="L17:N17"/>
    <mergeCell ref="L19:N19"/>
    <mergeCell ref="C9:F10"/>
    <mergeCell ref="C13:L14"/>
    <mergeCell ref="C11:L12"/>
    <mergeCell ref="AC9:AC10"/>
    <mergeCell ref="Q14:AC14"/>
    <mergeCell ref="G9:H10"/>
    <mergeCell ref="O13:P13"/>
    <mergeCell ref="O14:P14"/>
    <mergeCell ref="Q8:AC8"/>
    <mergeCell ref="O11:P11"/>
    <mergeCell ref="O12:P12"/>
    <mergeCell ref="A20:B20"/>
    <mergeCell ref="F21:H21"/>
    <mergeCell ref="F22:H22"/>
    <mergeCell ref="A1:AC1"/>
    <mergeCell ref="O4:P4"/>
    <mergeCell ref="A3:C3"/>
    <mergeCell ref="D2:J2"/>
    <mergeCell ref="D3:E3"/>
    <mergeCell ref="F3:J3"/>
    <mergeCell ref="Q4:U4"/>
    <mergeCell ref="D6:E6"/>
    <mergeCell ref="F6:J6"/>
    <mergeCell ref="O5:P5"/>
    <mergeCell ref="L6:M6"/>
    <mergeCell ref="Q5:U5"/>
    <mergeCell ref="Q6:U6"/>
    <mergeCell ref="L5:M5"/>
    <mergeCell ref="A9:B10"/>
    <mergeCell ref="A11:B12"/>
    <mergeCell ref="A19:B19"/>
    <mergeCell ref="A13:B14"/>
    <mergeCell ref="I25:K25"/>
    <mergeCell ref="I26:K26"/>
    <mergeCell ref="F24:H24"/>
    <mergeCell ref="Q9:AB10"/>
    <mergeCell ref="O8:P8"/>
    <mergeCell ref="O9:P10"/>
    <mergeCell ref="A7:N8"/>
    <mergeCell ref="F20:H20"/>
    <mergeCell ref="I17:K17"/>
    <mergeCell ref="A17:B17"/>
    <mergeCell ref="A18:B18"/>
    <mergeCell ref="C17:E17"/>
    <mergeCell ref="C18:E18"/>
    <mergeCell ref="C19:E19"/>
    <mergeCell ref="F17:H17"/>
    <mergeCell ref="F18:H18"/>
    <mergeCell ref="F19:H19"/>
    <mergeCell ref="I18:K18"/>
    <mergeCell ref="I19:K19"/>
    <mergeCell ref="L20:N20"/>
    <mergeCell ref="L24:N24"/>
    <mergeCell ref="R18:T18"/>
    <mergeCell ref="A21:B21"/>
    <mergeCell ref="A22:B22"/>
    <mergeCell ref="A23:B23"/>
    <mergeCell ref="C21:E21"/>
    <mergeCell ref="C22:E22"/>
    <mergeCell ref="C23:E23"/>
    <mergeCell ref="F28:H28"/>
    <mergeCell ref="A24:B24"/>
    <mergeCell ref="A25:B25"/>
    <mergeCell ref="A26:B26"/>
    <mergeCell ref="A27:B27"/>
    <mergeCell ref="A28:B28"/>
    <mergeCell ref="F23:H23"/>
    <mergeCell ref="C20:E20"/>
    <mergeCell ref="C24:E24"/>
    <mergeCell ref="I28:K28"/>
    <mergeCell ref="F27:H27"/>
    <mergeCell ref="F25:H25"/>
    <mergeCell ref="I27:K27"/>
    <mergeCell ref="I24:K24"/>
    <mergeCell ref="R19:T19"/>
    <mergeCell ref="R20:T20"/>
    <mergeCell ref="L22:N22"/>
    <mergeCell ref="L23:N23"/>
    <mergeCell ref="I23:K23"/>
    <mergeCell ref="L21:N21"/>
    <mergeCell ref="I20:K20"/>
    <mergeCell ref="I21:K21"/>
    <mergeCell ref="I22:K22"/>
    <mergeCell ref="O22:Q22"/>
    <mergeCell ref="O23:Q23"/>
    <mergeCell ref="C28:E28"/>
    <mergeCell ref="C25:E25"/>
    <mergeCell ref="C26:E26"/>
    <mergeCell ref="C27:E27"/>
    <mergeCell ref="F26:H26"/>
    <mergeCell ref="L18:N18"/>
    <mergeCell ref="L26:N26"/>
    <mergeCell ref="L27:N27"/>
    <mergeCell ref="O26:Q26"/>
    <mergeCell ref="L25:N25"/>
    <mergeCell ref="R26:T26"/>
    <mergeCell ref="U26:W26"/>
    <mergeCell ref="U27:W27"/>
    <mergeCell ref="U28:W28"/>
    <mergeCell ref="R22:T22"/>
    <mergeCell ref="R23:T23"/>
    <mergeCell ref="R24:T24"/>
    <mergeCell ref="R21:T21"/>
    <mergeCell ref="R25:T25"/>
    <mergeCell ref="O24:Q24"/>
    <mergeCell ref="O25:Q25"/>
    <mergeCell ref="L28:N28"/>
    <mergeCell ref="O20:Q20"/>
    <mergeCell ref="O21:Q21"/>
    <mergeCell ref="O27:Q27"/>
    <mergeCell ref="O28:Q28"/>
    <mergeCell ref="R28:T28"/>
    <mergeCell ref="R27:T27"/>
    <mergeCell ref="AA25:AC25"/>
    <mergeCell ref="AA26:AC26"/>
    <mergeCell ref="X28:Z28"/>
    <mergeCell ref="U20:W20"/>
    <mergeCell ref="AA24:AC24"/>
    <mergeCell ref="AA23:AC23"/>
    <mergeCell ref="AA22:AC22"/>
    <mergeCell ref="X21:Z21"/>
    <mergeCell ref="X22:Z22"/>
    <mergeCell ref="X23:Z23"/>
    <mergeCell ref="X24:Z24"/>
    <mergeCell ref="X25:Z25"/>
    <mergeCell ref="U21:W21"/>
    <mergeCell ref="U22:W22"/>
    <mergeCell ref="U23:W23"/>
    <mergeCell ref="U24:W24"/>
    <mergeCell ref="U25:W25"/>
    <mergeCell ref="Z31:AA31"/>
    <mergeCell ref="X31:Y31"/>
    <mergeCell ref="X32:Y34"/>
    <mergeCell ref="V31:W31"/>
    <mergeCell ref="V32:W34"/>
    <mergeCell ref="Z32:AA34"/>
    <mergeCell ref="AA27:AC27"/>
    <mergeCell ref="X26:Z26"/>
    <mergeCell ref="X27:Z27"/>
    <mergeCell ref="AA28:AC28"/>
    <mergeCell ref="Q11:U11"/>
    <mergeCell ref="Q12:U12"/>
    <mergeCell ref="Q13:U13"/>
    <mergeCell ref="V11:AC11"/>
    <mergeCell ref="V12:W12"/>
    <mergeCell ref="V13:W13"/>
    <mergeCell ref="X12:AC12"/>
    <mergeCell ref="X13:AC13"/>
    <mergeCell ref="AA21:AC21"/>
    <mergeCell ref="R17:T17"/>
    <mergeCell ref="O17:Q17"/>
    <mergeCell ref="O18:Q18"/>
    <mergeCell ref="O19:Q19"/>
    <mergeCell ref="U17:W17"/>
    <mergeCell ref="U18:W18"/>
    <mergeCell ref="U19:W19"/>
    <mergeCell ref="X17:Z17"/>
    <mergeCell ref="X18:Z18"/>
    <mergeCell ref="X19:Z19"/>
    <mergeCell ref="X20:Z20"/>
    <mergeCell ref="AA18:AC18"/>
    <mergeCell ref="AA19:AC19"/>
    <mergeCell ref="AA20:AC20"/>
    <mergeCell ref="AA17:AC17"/>
  </mergeCells>
  <phoneticPr fontId="4"/>
  <conditionalFormatting sqref="L20:N20">
    <cfRule type="expression" dxfId="12" priority="2" stopIfTrue="1">
      <formula>I$19=1</formula>
    </cfRule>
  </conditionalFormatting>
  <conditionalFormatting sqref="AA20:AC20">
    <cfRule type="expression" dxfId="11" priority="1" stopIfTrue="1">
      <formula>U$19=1</formula>
    </cfRule>
  </conditionalFormatting>
  <dataValidations disablePrompts="1" count="1">
    <dataValidation type="list" allowBlank="1" showInputMessage="1" showErrorMessage="1" sqref="L6" xr:uid="{00000000-0002-0000-0400-000000000000}">
      <formula1>"10%,8%"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39"/>
  <sheetViews>
    <sheetView showGridLines="0" showZeros="0" view="pageBreakPreview" zoomScaleNormal="100" zoomScaleSheetLayoutView="100" workbookViewId="0">
      <selection activeCell="AL21" sqref="AL21"/>
    </sheetView>
  </sheetViews>
  <sheetFormatPr defaultColWidth="6" defaultRowHeight="22.5" customHeight="1" x14ac:dyDescent="0.15"/>
  <sheetData>
    <row r="1" spans="1:30" ht="22.5" customHeight="1" x14ac:dyDescent="0.15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1"/>
    </row>
    <row r="2" spans="1:30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W2" s="113" t="s">
        <v>67</v>
      </c>
      <c r="X2" s="114"/>
      <c r="Y2" s="110"/>
      <c r="Z2" s="111"/>
      <c r="AA2" s="111"/>
      <c r="AB2" s="111"/>
      <c r="AC2" s="112"/>
      <c r="AD2" s="1"/>
    </row>
    <row r="3" spans="1:30" ht="22.5" customHeight="1" thickBot="1" x14ac:dyDescent="0.2">
      <c r="A3" s="243" t="str">
        <f ca="1">IF(AND(F3&lt;&gt;0,F5=0),"【留保金解除】","")</f>
        <v/>
      </c>
      <c r="B3" s="243"/>
      <c r="C3" s="244"/>
      <c r="D3" s="84" t="s">
        <v>4</v>
      </c>
      <c r="E3" s="85"/>
      <c r="F3" s="86">
        <f ca="1">IF(OFFSET(C28,0,(RIGHT(CELL("filename",A1),LEN(CELL("filename",A1))-FIND("]",CELL("filename",A1)))-1)*3,1,1)&lt;&gt;0,OFFSET(C28,0,(RIGHT(CELL("filename",A1),LEN(CELL("filename",A1))-FIND("]",CELL("filename",A1)))-1)*3,1,1),0)</f>
        <v>0</v>
      </c>
      <c r="G3" s="86"/>
      <c r="H3" s="86"/>
      <c r="I3" s="86"/>
      <c r="J3" s="86"/>
      <c r="K3" s="19" t="s">
        <v>5</v>
      </c>
      <c r="L3" s="1"/>
      <c r="M3" s="1"/>
      <c r="AD3" s="1"/>
    </row>
    <row r="4" spans="1:30" ht="22.5" customHeight="1" thickBot="1" x14ac:dyDescent="0.2">
      <c r="A4" s="1"/>
      <c r="B4" s="1"/>
      <c r="C4" s="1"/>
      <c r="D4" s="94" t="s">
        <v>30</v>
      </c>
      <c r="E4" s="94"/>
      <c r="F4" s="95">
        <f ca="1">IF(OFFSET(C23,0,(RIGHT(CELL("filename",A1),LEN(CELL("filename",A1))-FIND("]",CELL("filename",A1)))-1)*3,1,1)&lt;&gt;0,OFFSET(C23,0,(RIGHT(CELL("filename",A1),LEN(CELL("filename",A1))-FIND("]",CELL("filename",A1)))-1)*3,1,1),0)</f>
        <v>0</v>
      </c>
      <c r="G4" s="95"/>
      <c r="H4" s="95"/>
      <c r="I4" s="95"/>
      <c r="J4" s="95"/>
      <c r="K4" s="20" t="s">
        <v>46</v>
      </c>
      <c r="L4" s="1"/>
      <c r="M4" s="1"/>
      <c r="O4" s="87" t="s">
        <v>61</v>
      </c>
      <c r="P4" s="88"/>
      <c r="Q4" s="98">
        <f>'1'!Q4:U4</f>
        <v>0</v>
      </c>
      <c r="R4" s="99"/>
      <c r="S4" s="99"/>
      <c r="T4" s="99"/>
      <c r="U4" s="100"/>
      <c r="X4" s="28"/>
      <c r="Y4" s="28"/>
      <c r="Z4" s="28"/>
      <c r="AD4" s="1"/>
    </row>
    <row r="5" spans="1:30" ht="22.5" customHeight="1" x14ac:dyDescent="0.15">
      <c r="A5" s="1"/>
      <c r="B5" s="2"/>
      <c r="C5" s="2"/>
      <c r="D5" s="92" t="s">
        <v>31</v>
      </c>
      <c r="E5" s="92"/>
      <c r="F5" s="93">
        <f ca="1">IF(OFFSET(C24,0,(RIGHT(CELL("filename",A1),LEN(CELL("filename",A1))-FIND("]",CELL("filename",A1)))-1)*3,1,1)&lt;&gt;0,OFFSET(C24,0,(RIGHT(CELL("filename",A1),LEN(CELL("filename",A1))-FIND("]",CELL("filename",A1)))-1)*3,1,1),0)</f>
        <v>0</v>
      </c>
      <c r="G5" s="93"/>
      <c r="H5" s="93"/>
      <c r="I5" s="93"/>
      <c r="J5" s="93"/>
      <c r="K5" s="21" t="s">
        <v>46</v>
      </c>
      <c r="L5" s="96" t="s">
        <v>62</v>
      </c>
      <c r="M5" s="101"/>
      <c r="O5" s="96" t="s">
        <v>42</v>
      </c>
      <c r="P5" s="97"/>
      <c r="Q5" s="98">
        <f>Q4*L6</f>
        <v>0</v>
      </c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  <c r="AD5" s="1"/>
    </row>
    <row r="6" spans="1:30" ht="22.5" customHeight="1" thickBot="1" x14ac:dyDescent="0.2">
      <c r="A6" s="1"/>
      <c r="B6" s="2"/>
      <c r="C6" s="2"/>
      <c r="D6" s="92" t="s">
        <v>32</v>
      </c>
      <c r="E6" s="92"/>
      <c r="F6" s="93">
        <f ca="1">IF(OFFSET(C27,0,(RIGHT(CELL("filename",A1),LEN(CELL("filename",A1))-FIND("]",CELL("filename",A1)))-1)*3,1,1)&lt;&gt;0,OFFSET(C27,0,(RIGHT(CELL("filename",A1),LEN(CELL("filename",A1))-FIND("]",CELL("filename",A1)))-1)*3,1,1),0)</f>
        <v>0</v>
      </c>
      <c r="G6" s="93"/>
      <c r="H6" s="93"/>
      <c r="I6" s="93"/>
      <c r="J6" s="93"/>
      <c r="K6" s="21" t="s">
        <v>47</v>
      </c>
      <c r="L6" s="257">
        <f>'1'!L6</f>
        <v>0.1</v>
      </c>
      <c r="M6" s="257"/>
      <c r="O6" s="102" t="s">
        <v>43</v>
      </c>
      <c r="P6" s="103"/>
      <c r="Q6" s="98">
        <f>Q4+Q5</f>
        <v>0</v>
      </c>
      <c r="R6" s="99"/>
      <c r="S6" s="99"/>
      <c r="T6" s="99"/>
      <c r="U6" s="100"/>
      <c r="Y6" s="258">
        <f>'1'!Y6:AC6</f>
        <v>0</v>
      </c>
      <c r="Z6" s="259"/>
      <c r="AA6" s="259"/>
      <c r="AB6" s="259"/>
      <c r="AC6" s="260"/>
      <c r="AD6" s="1"/>
    </row>
    <row r="7" spans="1:30" ht="10.5" customHeight="1" x14ac:dyDescent="0.15">
      <c r="A7" s="191" t="str">
        <f>IF(AND(O19=1,R22=""),"出来高が100％です　翌月は留保金解除の請求を発行ください","")</f>
        <v/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"/>
    </row>
    <row r="8" spans="1:30" ht="15" customHeight="1" x14ac:dyDescent="0.1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15" t="s">
        <v>7</v>
      </c>
      <c r="P8" s="62"/>
      <c r="Q8" s="261">
        <f>'1'!Q8:AC8</f>
        <v>0</v>
      </c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1"/>
    </row>
    <row r="9" spans="1:30" ht="15" customHeight="1" x14ac:dyDescent="0.15">
      <c r="A9" s="118" t="s">
        <v>66</v>
      </c>
      <c r="B9" s="118"/>
      <c r="C9" s="173"/>
      <c r="D9" s="174"/>
      <c r="E9" s="174"/>
      <c r="F9" s="175"/>
      <c r="G9" s="256" t="s">
        <v>6</v>
      </c>
      <c r="H9" s="256"/>
      <c r="I9" s="242">
        <f>'1'!I9:L10</f>
        <v>0</v>
      </c>
      <c r="J9" s="242"/>
      <c r="K9" s="242"/>
      <c r="L9" s="242"/>
      <c r="M9" s="2"/>
      <c r="O9" s="126" t="s">
        <v>8</v>
      </c>
      <c r="P9" s="127"/>
      <c r="Q9" s="249">
        <f>'1'!Q9:AB10</f>
        <v>0</v>
      </c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40" t="s">
        <v>9</v>
      </c>
      <c r="AD9" s="1"/>
    </row>
    <row r="10" spans="1:30" ht="15" customHeight="1" x14ac:dyDescent="0.15">
      <c r="A10" s="118"/>
      <c r="B10" s="118"/>
      <c r="C10" s="176"/>
      <c r="D10" s="177"/>
      <c r="E10" s="177"/>
      <c r="F10" s="178"/>
      <c r="G10" s="256"/>
      <c r="H10" s="256"/>
      <c r="I10" s="242"/>
      <c r="J10" s="242"/>
      <c r="K10" s="242"/>
      <c r="L10" s="242"/>
      <c r="M10" s="2"/>
      <c r="O10" s="128"/>
      <c r="P10" s="129"/>
      <c r="Q10" s="25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4"/>
      <c r="AC10" s="241"/>
      <c r="AD10" s="1"/>
    </row>
    <row r="11" spans="1:30" ht="15" customHeight="1" x14ac:dyDescent="0.15">
      <c r="A11" s="118" t="s">
        <v>10</v>
      </c>
      <c r="B11" s="118"/>
      <c r="C11" s="255">
        <f>'1'!C11:L12</f>
        <v>0</v>
      </c>
      <c r="D11" s="255"/>
      <c r="E11" s="255"/>
      <c r="F11" s="255"/>
      <c r="G11" s="255"/>
      <c r="H11" s="255"/>
      <c r="I11" s="255"/>
      <c r="J11" s="255"/>
      <c r="K11" s="255"/>
      <c r="L11" s="255"/>
      <c r="M11" s="7"/>
      <c r="O11" s="139" t="s">
        <v>48</v>
      </c>
      <c r="P11" s="140"/>
      <c r="Q11" s="234">
        <f>'1'!Q11:U11</f>
        <v>0</v>
      </c>
      <c r="R11" s="235"/>
      <c r="S11" s="235"/>
      <c r="T11" s="235"/>
      <c r="U11" s="236"/>
      <c r="V11" s="62" t="s">
        <v>28</v>
      </c>
      <c r="W11" s="63"/>
      <c r="X11" s="63"/>
      <c r="Y11" s="63"/>
      <c r="Z11" s="63"/>
      <c r="AA11" s="63"/>
      <c r="AB11" s="63"/>
      <c r="AC11" s="64"/>
      <c r="AD11" s="1"/>
    </row>
    <row r="12" spans="1:30" ht="15" customHeight="1" x14ac:dyDescent="0.15">
      <c r="A12" s="118"/>
      <c r="B12" s="11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7"/>
      <c r="O12" s="115" t="s">
        <v>11</v>
      </c>
      <c r="P12" s="62"/>
      <c r="Q12" s="297">
        <f>'1'!Q12:U12</f>
        <v>0</v>
      </c>
      <c r="R12" s="298"/>
      <c r="S12" s="298"/>
      <c r="T12" s="298"/>
      <c r="U12" s="299"/>
      <c r="V12" s="54" t="s">
        <v>12</v>
      </c>
      <c r="W12" s="55"/>
      <c r="X12" s="303">
        <f>'1'!X12:AC12</f>
        <v>0</v>
      </c>
      <c r="Y12" s="304"/>
      <c r="Z12" s="304"/>
      <c r="AA12" s="304"/>
      <c r="AB12" s="304"/>
      <c r="AC12" s="305"/>
    </row>
    <row r="13" spans="1:30" ht="15" customHeight="1" x14ac:dyDescent="0.15">
      <c r="A13" s="118" t="s">
        <v>13</v>
      </c>
      <c r="B13" s="118"/>
      <c r="C13" s="255">
        <f>'1'!C13:L14</f>
        <v>0</v>
      </c>
      <c r="D13" s="255"/>
      <c r="E13" s="255"/>
      <c r="F13" s="255"/>
      <c r="G13" s="255"/>
      <c r="H13" s="255"/>
      <c r="I13" s="255"/>
      <c r="J13" s="255"/>
      <c r="K13" s="255"/>
      <c r="L13" s="255"/>
      <c r="M13" s="7"/>
      <c r="O13" s="126" t="s">
        <v>14</v>
      </c>
      <c r="P13" s="127"/>
      <c r="Q13" s="303">
        <f>'1'!Q13:U13</f>
        <v>0</v>
      </c>
      <c r="R13" s="304"/>
      <c r="S13" s="304"/>
      <c r="T13" s="304"/>
      <c r="U13" s="307"/>
      <c r="V13" s="54" t="s">
        <v>29</v>
      </c>
      <c r="W13" s="55"/>
      <c r="X13" s="237">
        <f>'1'!X13:AC13</f>
        <v>0</v>
      </c>
      <c r="Y13" s="238"/>
      <c r="Z13" s="238"/>
      <c r="AA13" s="238"/>
      <c r="AB13" s="238"/>
      <c r="AC13" s="239"/>
      <c r="AD13" s="1"/>
    </row>
    <row r="14" spans="1:30" ht="15" customHeight="1" x14ac:dyDescent="0.15">
      <c r="A14" s="118"/>
      <c r="B14" s="118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7"/>
      <c r="O14" s="139" t="s">
        <v>40</v>
      </c>
      <c r="P14" s="140"/>
      <c r="Q14" s="310">
        <f>'1'!Q14:AC14</f>
        <v>0</v>
      </c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  <c r="AD14" s="1"/>
    </row>
    <row r="15" spans="1:30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"/>
    </row>
    <row r="16" spans="1:30" s="26" customFormat="1" ht="6" customHeight="1" thickBot="1" x14ac:dyDescent="0.2">
      <c r="A16" s="22"/>
      <c r="B16" s="23"/>
      <c r="C16" s="23"/>
      <c r="D16" s="23"/>
      <c r="E16" s="23"/>
      <c r="F16" s="23"/>
      <c r="G16" s="24"/>
      <c r="H16" s="24"/>
      <c r="I16" s="23"/>
      <c r="J16" s="24"/>
      <c r="K16" s="24"/>
      <c r="L16" s="23"/>
      <c r="M16" s="24"/>
      <c r="N16" s="24"/>
      <c r="O16" s="23"/>
      <c r="P16" s="24"/>
      <c r="Q16" s="24"/>
      <c r="R16" s="23"/>
      <c r="S16" s="24"/>
      <c r="T16" s="24"/>
      <c r="U16" s="23"/>
      <c r="V16" s="24"/>
      <c r="W16" s="24"/>
      <c r="X16" s="24"/>
      <c r="Y16" s="24"/>
      <c r="Z16" s="24"/>
      <c r="AA16" s="23"/>
      <c r="AB16" s="24"/>
      <c r="AC16" s="24"/>
      <c r="AD16" s="25"/>
    </row>
    <row r="17" spans="1:30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tr">
        <f>IF('2'!F17:H17="","",'2'!F17:H17)</f>
        <v/>
      </c>
      <c r="G17" s="150"/>
      <c r="H17" s="150"/>
      <c r="I17" s="149" t="str">
        <f>IF('3'!I17:K17="","",'3'!I17:K17)</f>
        <v/>
      </c>
      <c r="J17" s="150"/>
      <c r="K17" s="150"/>
      <c r="L17" s="149" t="str">
        <f>IF('4'!L17:N17="","",'4'!L17:N17)</f>
        <v/>
      </c>
      <c r="M17" s="150"/>
      <c r="N17" s="150"/>
      <c r="O17" s="149" t="str">
        <f>IF(O20="","","第　５　回")</f>
        <v/>
      </c>
      <c r="P17" s="150"/>
      <c r="Q17" s="150"/>
      <c r="R17" s="149"/>
      <c r="S17" s="150"/>
      <c r="T17" s="150"/>
      <c r="U17" s="149"/>
      <c r="V17" s="150"/>
      <c r="W17" s="150"/>
      <c r="X17" s="149"/>
      <c r="Y17" s="150"/>
      <c r="Z17" s="150"/>
      <c r="AA17" s="220" t="s">
        <v>64</v>
      </c>
      <c r="AB17" s="221"/>
      <c r="AC17" s="222"/>
      <c r="AD17" s="1"/>
    </row>
    <row r="18" spans="1:30" ht="15" customHeight="1" x14ac:dyDescent="0.15">
      <c r="A18" s="156" t="s">
        <v>66</v>
      </c>
      <c r="B18" s="156"/>
      <c r="C18" s="65" t="str">
        <f>IF('1'!$C18:$E18="","",'1'!$C18:$E18)</f>
        <v/>
      </c>
      <c r="D18" s="66"/>
      <c r="E18" s="66"/>
      <c r="F18" s="65" t="str">
        <f>IF('2'!F18:H18="","",'2'!F18:H18)</f>
        <v/>
      </c>
      <c r="G18" s="66"/>
      <c r="H18" s="66"/>
      <c r="I18" s="65" t="str">
        <f>IF('3'!I18:K18="","",'3'!I18:K18)</f>
        <v/>
      </c>
      <c r="J18" s="66"/>
      <c r="K18" s="66"/>
      <c r="L18" s="65" t="str">
        <f>IF('4'!L18:N18="","",'4'!L18:N18)</f>
        <v/>
      </c>
      <c r="M18" s="66"/>
      <c r="N18" s="66"/>
      <c r="O18" s="65" t="str">
        <f>IF($C$9&lt;&gt;"",$C$9,"")</f>
        <v/>
      </c>
      <c r="P18" s="66"/>
      <c r="Q18" s="160"/>
      <c r="R18" s="65"/>
      <c r="S18" s="66"/>
      <c r="T18" s="66"/>
      <c r="U18" s="65"/>
      <c r="V18" s="66"/>
      <c r="W18" s="160"/>
      <c r="X18" s="65"/>
      <c r="Y18" s="66"/>
      <c r="Z18" s="66"/>
      <c r="AA18" s="223"/>
      <c r="AB18" s="66"/>
      <c r="AC18" s="224"/>
      <c r="AD18" s="1"/>
    </row>
    <row r="19" spans="1:30" ht="15" customHeight="1" x14ac:dyDescent="0.15">
      <c r="A19" s="157" t="s">
        <v>16</v>
      </c>
      <c r="B19" s="157"/>
      <c r="C19" s="158">
        <f>IF(AND($Q$4&lt;&gt;"",C$20&lt;&gt;""),C$20/$Q4,0)</f>
        <v>0</v>
      </c>
      <c r="D19" s="159"/>
      <c r="E19" s="159"/>
      <c r="F19" s="158">
        <f>IF('2'!F19:H19="","",'2'!F19:H19)</f>
        <v>0</v>
      </c>
      <c r="G19" s="159"/>
      <c r="H19" s="159"/>
      <c r="I19" s="158">
        <f>IF('3'!I19:K19="","",'3'!I19:K19)</f>
        <v>0</v>
      </c>
      <c r="J19" s="159"/>
      <c r="K19" s="159"/>
      <c r="L19" s="158">
        <f>IF('4'!L19:N19="","",'4'!L19:N19)</f>
        <v>0</v>
      </c>
      <c r="M19" s="159"/>
      <c r="N19" s="159"/>
      <c r="O19" s="158">
        <f>IF(AND($Q$4&lt;&gt;"",O$20&lt;&gt;""),O$20/$Q4,0)</f>
        <v>0</v>
      </c>
      <c r="P19" s="159"/>
      <c r="Q19" s="263"/>
      <c r="R19" s="67"/>
      <c r="S19" s="68"/>
      <c r="T19" s="68"/>
      <c r="U19" s="158"/>
      <c r="V19" s="159"/>
      <c r="W19" s="263"/>
      <c r="X19" s="67"/>
      <c r="Y19" s="68"/>
      <c r="Z19" s="68"/>
      <c r="AA19" s="215"/>
      <c r="AB19" s="159"/>
      <c r="AC19" s="216"/>
      <c r="AD19" s="1"/>
    </row>
    <row r="20" spans="1:30" ht="15" customHeight="1" x14ac:dyDescent="0.15">
      <c r="A20" s="115" t="s">
        <v>17</v>
      </c>
      <c r="B20" s="115"/>
      <c r="C20" s="69" t="str">
        <f>IF('1'!$C20:$E20="","",'1'!$C20:$E20)</f>
        <v/>
      </c>
      <c r="D20" s="70"/>
      <c r="E20" s="70"/>
      <c r="F20" s="69" t="str">
        <f>IF('2'!F20:H20="","",'2'!F20:H20)</f>
        <v/>
      </c>
      <c r="G20" s="70"/>
      <c r="H20" s="70"/>
      <c r="I20" s="69" t="str">
        <f>IF('3'!I20:K20="","",'3'!I20:K20)</f>
        <v/>
      </c>
      <c r="J20" s="70"/>
      <c r="K20" s="70"/>
      <c r="L20" s="69" t="str">
        <f>IF('4'!L20:N20="","",'4'!L20:N20)</f>
        <v/>
      </c>
      <c r="M20" s="70"/>
      <c r="N20" s="70"/>
      <c r="O20" s="203"/>
      <c r="P20" s="204"/>
      <c r="Q20" s="264"/>
      <c r="R20" s="69"/>
      <c r="S20" s="70"/>
      <c r="T20" s="70"/>
      <c r="U20" s="268"/>
      <c r="V20" s="210"/>
      <c r="W20" s="269"/>
      <c r="X20" s="69"/>
      <c r="Y20" s="70"/>
      <c r="Z20" s="70"/>
      <c r="AA20" s="209"/>
      <c r="AB20" s="210"/>
      <c r="AC20" s="211"/>
      <c r="AD20" s="3"/>
    </row>
    <row r="21" spans="1:30" ht="15" customHeight="1" x14ac:dyDescent="0.15">
      <c r="A21" s="126" t="s">
        <v>18</v>
      </c>
      <c r="B21" s="126"/>
      <c r="C21" s="71">
        <f>IF('1'!$C21:$E21="","",'1'!$C21:$E21)</f>
        <v>0</v>
      </c>
      <c r="D21" s="72"/>
      <c r="E21" s="72"/>
      <c r="F21" s="71">
        <f>IF('2'!F21:H21="","",'2'!F21:H21)</f>
        <v>0</v>
      </c>
      <c r="G21" s="72"/>
      <c r="H21" s="72"/>
      <c r="I21" s="71">
        <f>IF('3'!I21:K21="","",'3'!I21:K21)</f>
        <v>0</v>
      </c>
      <c r="J21" s="72"/>
      <c r="K21" s="72"/>
      <c r="L21" s="71">
        <f>IF('4'!L21:N21="","",'4'!L21:N21)</f>
        <v>0</v>
      </c>
      <c r="M21" s="72"/>
      <c r="N21" s="72"/>
      <c r="O21" s="71">
        <f>IF(AND($C$9&lt;&gt;"",$Q$4&lt;&gt;"",O$20&lt;&gt;""),O$20*0.1,0)</f>
        <v>0</v>
      </c>
      <c r="P21" s="72"/>
      <c r="Q21" s="162"/>
      <c r="R21" s="71"/>
      <c r="S21" s="72"/>
      <c r="T21" s="72"/>
      <c r="U21" s="71"/>
      <c r="V21" s="72"/>
      <c r="W21" s="162"/>
      <c r="X21" s="71"/>
      <c r="Y21" s="72"/>
      <c r="Z21" s="72"/>
      <c r="AA21" s="227"/>
      <c r="AB21" s="72"/>
      <c r="AC21" s="228"/>
      <c r="AD21" s="3"/>
    </row>
    <row r="22" spans="1:30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74"/>
      <c r="L22" s="73"/>
      <c r="M22" s="74"/>
      <c r="N22" s="74"/>
      <c r="O22" s="73"/>
      <c r="P22" s="74"/>
      <c r="Q22" s="81"/>
      <c r="R22" s="73"/>
      <c r="S22" s="74"/>
      <c r="T22" s="74"/>
      <c r="U22" s="73"/>
      <c r="V22" s="74"/>
      <c r="W22" s="81"/>
      <c r="X22" s="73"/>
      <c r="Y22" s="74"/>
      <c r="Z22" s="74"/>
      <c r="AA22" s="229"/>
      <c r="AB22" s="230"/>
      <c r="AC22" s="231"/>
      <c r="AD22" s="3"/>
    </row>
    <row r="23" spans="1:30" ht="15" customHeight="1" x14ac:dyDescent="0.15">
      <c r="A23" s="115" t="s">
        <v>20</v>
      </c>
      <c r="B23" s="115"/>
      <c r="C23" s="69">
        <f>IF('1'!$C23:$E23="","",'1'!$C23:$E23)</f>
        <v>0</v>
      </c>
      <c r="D23" s="70"/>
      <c r="E23" s="70"/>
      <c r="F23" s="69">
        <f>IF('2'!F23:H23="","",'2'!F23:H23)</f>
        <v>0</v>
      </c>
      <c r="G23" s="70"/>
      <c r="H23" s="70"/>
      <c r="I23" s="69">
        <f>IF('3'!I23:K23="","",'3'!I23:K23)</f>
        <v>0</v>
      </c>
      <c r="J23" s="70"/>
      <c r="K23" s="70"/>
      <c r="L23" s="69">
        <f>IF('4'!L23:N23="","",'4'!L23:N23)</f>
        <v>0</v>
      </c>
      <c r="M23" s="70"/>
      <c r="N23" s="70"/>
      <c r="O23" s="69">
        <f>IF(AND($C$9&lt;&gt;"",$Q$4&lt;&gt;"",O$20&lt;&gt;""),O$20-L$20,0)</f>
        <v>0</v>
      </c>
      <c r="P23" s="70"/>
      <c r="Q23" s="77"/>
      <c r="R23" s="69"/>
      <c r="S23" s="70"/>
      <c r="T23" s="70"/>
      <c r="U23" s="69"/>
      <c r="V23" s="70"/>
      <c r="W23" s="77"/>
      <c r="X23" s="69"/>
      <c r="Y23" s="70"/>
      <c r="Z23" s="70"/>
      <c r="AA23" s="225"/>
      <c r="AB23" s="70"/>
      <c r="AC23" s="226"/>
      <c r="AD23" s="3"/>
    </row>
    <row r="24" spans="1:30" ht="15" customHeight="1" x14ac:dyDescent="0.15">
      <c r="A24" s="126" t="s">
        <v>21</v>
      </c>
      <c r="B24" s="126"/>
      <c r="C24" s="71">
        <f>IF('1'!$C24:$E24="","",'1'!$C24:$E24)</f>
        <v>0</v>
      </c>
      <c r="D24" s="72"/>
      <c r="E24" s="72"/>
      <c r="F24" s="71">
        <f>IF('2'!F24:H24="","",'2'!F24:H24)</f>
        <v>0</v>
      </c>
      <c r="G24" s="72"/>
      <c r="H24" s="72"/>
      <c r="I24" s="71">
        <f>IF('3'!I24:K24="","",'3'!I24:K24)</f>
        <v>0</v>
      </c>
      <c r="J24" s="72"/>
      <c r="K24" s="72"/>
      <c r="L24" s="71">
        <f>IF('4'!L24:N24="","",'4'!L24:N24)</f>
        <v>0</v>
      </c>
      <c r="M24" s="72"/>
      <c r="N24" s="72"/>
      <c r="O24" s="71">
        <f>IF(O$23&lt;&gt;0,O$23*0.1,0)</f>
        <v>0</v>
      </c>
      <c r="P24" s="72"/>
      <c r="Q24" s="162"/>
      <c r="R24" s="71"/>
      <c r="S24" s="72"/>
      <c r="T24" s="72"/>
      <c r="U24" s="71"/>
      <c r="V24" s="72"/>
      <c r="W24" s="162"/>
      <c r="X24" s="71"/>
      <c r="Y24" s="72"/>
      <c r="Z24" s="72"/>
      <c r="AA24" s="227"/>
      <c r="AB24" s="72"/>
      <c r="AC24" s="228"/>
      <c r="AD24" s="3"/>
    </row>
    <row r="25" spans="1:30" ht="15" customHeight="1" x14ac:dyDescent="0.15">
      <c r="A25" s="139" t="s">
        <v>22</v>
      </c>
      <c r="B25" s="139"/>
      <c r="C25" s="73">
        <f>IF('1'!$C25:$E25="","",'1'!$C25:$E25)</f>
        <v>0</v>
      </c>
      <c r="D25" s="74"/>
      <c r="E25" s="74"/>
      <c r="F25" s="73">
        <f>IF('2'!F25:H25="","",'2'!F25:H25)</f>
        <v>0</v>
      </c>
      <c r="G25" s="74"/>
      <c r="H25" s="74"/>
      <c r="I25" s="73">
        <f>IF('3'!I25:K25="","",'3'!I25:K25)</f>
        <v>0</v>
      </c>
      <c r="J25" s="74"/>
      <c r="K25" s="74"/>
      <c r="L25" s="73">
        <f>IF('4'!L25:N25="","",'4'!L25:N25)</f>
        <v>0</v>
      </c>
      <c r="M25" s="74"/>
      <c r="N25" s="74"/>
      <c r="O25" s="73">
        <f>IF(AND(L$26&lt;&gt;0,O17&lt;&gt;""),L26+L25,0)</f>
        <v>0</v>
      </c>
      <c r="P25" s="74"/>
      <c r="Q25" s="74"/>
      <c r="R25" s="73"/>
      <c r="S25" s="74"/>
      <c r="T25" s="74"/>
      <c r="U25" s="73"/>
      <c r="V25" s="74"/>
      <c r="W25" s="74"/>
      <c r="X25" s="73"/>
      <c r="Y25" s="74"/>
      <c r="Z25" s="74"/>
      <c r="AA25" s="207"/>
      <c r="AB25" s="74"/>
      <c r="AC25" s="208"/>
      <c r="AD25" s="3"/>
    </row>
    <row r="26" spans="1:30" ht="15" customHeight="1" x14ac:dyDescent="0.15">
      <c r="A26" s="115" t="s">
        <v>23</v>
      </c>
      <c r="B26" s="115"/>
      <c r="C26" s="69">
        <f>IF('1'!$C26:$E26="","",'1'!$C26:$E26)</f>
        <v>0</v>
      </c>
      <c r="D26" s="70"/>
      <c r="E26" s="70"/>
      <c r="F26" s="69">
        <f>IF('2'!F26:H26="","",'2'!F26:H26)</f>
        <v>0</v>
      </c>
      <c r="G26" s="70"/>
      <c r="H26" s="70"/>
      <c r="I26" s="69">
        <f>IF('3'!I26:K26="","",'3'!I26:K26)</f>
        <v>0</v>
      </c>
      <c r="J26" s="70"/>
      <c r="K26" s="70"/>
      <c r="L26" s="69">
        <f>IF('4'!L26:N26="","",'4'!L26:N26)</f>
        <v>0</v>
      </c>
      <c r="M26" s="70"/>
      <c r="N26" s="70"/>
      <c r="O26" s="69">
        <f>IF(O$22&lt;&gt;0,O$22,IF(O$23&lt;&gt;0,O$23-O$24,0))</f>
        <v>0</v>
      </c>
      <c r="P26" s="70"/>
      <c r="Q26" s="77"/>
      <c r="R26" s="69"/>
      <c r="S26" s="70"/>
      <c r="T26" s="70"/>
      <c r="U26" s="69"/>
      <c r="V26" s="70"/>
      <c r="W26" s="77"/>
      <c r="X26" s="69"/>
      <c r="Y26" s="70"/>
      <c r="Z26" s="70"/>
      <c r="AA26" s="225"/>
      <c r="AB26" s="70"/>
      <c r="AC26" s="226"/>
      <c r="AD26" s="3"/>
    </row>
    <row r="27" spans="1:30" ht="15" customHeight="1" thickBot="1" x14ac:dyDescent="0.2">
      <c r="A27" s="169" t="s">
        <v>3</v>
      </c>
      <c r="B27" s="169"/>
      <c r="C27" s="78">
        <f>IF('1'!$C27:$E27="","",'1'!$C27:$E27)</f>
        <v>0</v>
      </c>
      <c r="D27" s="79"/>
      <c r="E27" s="79"/>
      <c r="F27" s="78">
        <f>IF('2'!F27:H27="","",'2'!F27:H27)</f>
        <v>0</v>
      </c>
      <c r="G27" s="79"/>
      <c r="H27" s="79"/>
      <c r="I27" s="78">
        <f>IF('3'!I27:K27="","",'3'!I27:K27)</f>
        <v>0</v>
      </c>
      <c r="J27" s="79"/>
      <c r="K27" s="79"/>
      <c r="L27" s="78">
        <f>IF('4'!L27:N27="","",'4'!L27:N27)</f>
        <v>0</v>
      </c>
      <c r="M27" s="79"/>
      <c r="N27" s="79"/>
      <c r="O27" s="78">
        <f>IF(O$26&lt;&gt;0,ROUND(O$26*$L$6,0),0)</f>
        <v>0</v>
      </c>
      <c r="P27" s="79"/>
      <c r="Q27" s="80"/>
      <c r="R27" s="78"/>
      <c r="S27" s="79"/>
      <c r="T27" s="79"/>
      <c r="U27" s="78"/>
      <c r="V27" s="79"/>
      <c r="W27" s="80"/>
      <c r="X27" s="78"/>
      <c r="Y27" s="79"/>
      <c r="Z27" s="79"/>
      <c r="AA27" s="232"/>
      <c r="AB27" s="79"/>
      <c r="AC27" s="233"/>
      <c r="AD27" s="3"/>
    </row>
    <row r="28" spans="1:30" ht="15" customHeight="1" thickTop="1" thickBot="1" x14ac:dyDescent="0.2">
      <c r="A28" s="170" t="s">
        <v>45</v>
      </c>
      <c r="B28" s="170"/>
      <c r="C28" s="75">
        <f>IF('1'!$C28:$E28="","",'1'!$C28:$E28)</f>
        <v>0</v>
      </c>
      <c r="D28" s="76"/>
      <c r="E28" s="76"/>
      <c r="F28" s="75">
        <f>IF('2'!F28:H28="","",'2'!F28:H28)</f>
        <v>0</v>
      </c>
      <c r="G28" s="76"/>
      <c r="H28" s="76"/>
      <c r="I28" s="75">
        <f>IF('3'!I28:K28="","",'3'!I28:K28)</f>
        <v>0</v>
      </c>
      <c r="J28" s="76"/>
      <c r="K28" s="76"/>
      <c r="L28" s="75">
        <f>IF('4'!L28:N28="","",'4'!L28:N28)</f>
        <v>0</v>
      </c>
      <c r="M28" s="76"/>
      <c r="N28" s="76"/>
      <c r="O28" s="75">
        <f>IF(O$26&lt;&gt;0,O$26+O$27,0)</f>
        <v>0</v>
      </c>
      <c r="P28" s="76"/>
      <c r="Q28" s="165"/>
      <c r="R28" s="75"/>
      <c r="S28" s="76"/>
      <c r="T28" s="76"/>
      <c r="U28" s="75"/>
      <c r="V28" s="76"/>
      <c r="W28" s="165"/>
      <c r="X28" s="75"/>
      <c r="Y28" s="76"/>
      <c r="Z28" s="76"/>
      <c r="AA28" s="217"/>
      <c r="AB28" s="218"/>
      <c r="AC28" s="219"/>
      <c r="AD28" s="3"/>
    </row>
    <row r="29" spans="1:30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/>
      <c r="AB29" s="41"/>
      <c r="AC29" s="41"/>
      <c r="AD29" s="3"/>
    </row>
    <row r="30" spans="1:30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  <c r="AD31" s="3"/>
    </row>
    <row r="32" spans="1:30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  <c r="AD32" s="3"/>
    </row>
    <row r="33" spans="1:30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  <c r="AD33" s="3"/>
    </row>
    <row r="34" spans="1:30" ht="15" customHeight="1" x14ac:dyDescent="0.15">
      <c r="A34" s="166" t="s">
        <v>52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  <c r="AD34" s="3"/>
    </row>
    <row r="35" spans="1:30" ht="22.5" customHeight="1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2.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2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81">
    <mergeCell ref="AA17:AC17"/>
    <mergeCell ref="U17:W17"/>
    <mergeCell ref="X13:AC13"/>
    <mergeCell ref="X25:Z25"/>
    <mergeCell ref="AA20:AC20"/>
    <mergeCell ref="AA21:AC21"/>
    <mergeCell ref="AA22:AC22"/>
    <mergeCell ref="AA23:AC23"/>
    <mergeCell ref="U18:W18"/>
    <mergeCell ref="U19:W19"/>
    <mergeCell ref="U20:W20"/>
    <mergeCell ref="AA27:AC27"/>
    <mergeCell ref="U26:W26"/>
    <mergeCell ref="U27:W27"/>
    <mergeCell ref="X27:Z27"/>
    <mergeCell ref="X28:Z28"/>
    <mergeCell ref="AA24:AC24"/>
    <mergeCell ref="AA25:AC25"/>
    <mergeCell ref="AA26:AC26"/>
    <mergeCell ref="X26:Z26"/>
    <mergeCell ref="AA28:AC28"/>
    <mergeCell ref="U28:W28"/>
    <mergeCell ref="O28:Q28"/>
    <mergeCell ref="R27:T27"/>
    <mergeCell ref="R25:T25"/>
    <mergeCell ref="R26:T26"/>
    <mergeCell ref="L23:N23"/>
    <mergeCell ref="L24:N24"/>
    <mergeCell ref="L21:N21"/>
    <mergeCell ref="L22:N22"/>
    <mergeCell ref="L25:N25"/>
    <mergeCell ref="L26:N26"/>
    <mergeCell ref="O23:Q23"/>
    <mergeCell ref="L27:N27"/>
    <mergeCell ref="L28:N28"/>
    <mergeCell ref="A26:B26"/>
    <mergeCell ref="A27:B27"/>
    <mergeCell ref="I26:K26"/>
    <mergeCell ref="O27:Q27"/>
    <mergeCell ref="R21:T21"/>
    <mergeCell ref="R22:T22"/>
    <mergeCell ref="R24:T24"/>
    <mergeCell ref="O26:Q26"/>
    <mergeCell ref="O24:Q24"/>
    <mergeCell ref="O25:Q25"/>
    <mergeCell ref="A21:B21"/>
    <mergeCell ref="A22:B22"/>
    <mergeCell ref="A23:B23"/>
    <mergeCell ref="C21:E21"/>
    <mergeCell ref="C22:E22"/>
    <mergeCell ref="C23:E23"/>
    <mergeCell ref="F21:H21"/>
    <mergeCell ref="F22:H22"/>
    <mergeCell ref="F23:H23"/>
    <mergeCell ref="C27:E27"/>
    <mergeCell ref="C24:E24"/>
    <mergeCell ref="R23:T23"/>
    <mergeCell ref="O21:Q21"/>
    <mergeCell ref="O22:Q22"/>
    <mergeCell ref="A9:B10"/>
    <mergeCell ref="A13:B14"/>
    <mergeCell ref="A11:B12"/>
    <mergeCell ref="I9:L10"/>
    <mergeCell ref="A7:N8"/>
    <mergeCell ref="G9:H10"/>
    <mergeCell ref="L17:N17"/>
    <mergeCell ref="L18:N18"/>
    <mergeCell ref="L19:N19"/>
    <mergeCell ref="F18:H18"/>
    <mergeCell ref="F19:H19"/>
    <mergeCell ref="C18:E18"/>
    <mergeCell ref="C19:E19"/>
    <mergeCell ref="I18:K18"/>
    <mergeCell ref="I19:K19"/>
    <mergeCell ref="C9:F10"/>
    <mergeCell ref="A1:AC1"/>
    <mergeCell ref="O4:P4"/>
    <mergeCell ref="F4:J4"/>
    <mergeCell ref="D6:E6"/>
    <mergeCell ref="F6:J6"/>
    <mergeCell ref="D3:E3"/>
    <mergeCell ref="F3:J3"/>
    <mergeCell ref="Q4:U4"/>
    <mergeCell ref="Q5:U5"/>
    <mergeCell ref="Q6:U6"/>
    <mergeCell ref="L5:M5"/>
    <mergeCell ref="O6:P6"/>
    <mergeCell ref="L6:M6"/>
    <mergeCell ref="O5:P5"/>
    <mergeCell ref="D2:J2"/>
    <mergeCell ref="D4:E4"/>
    <mergeCell ref="D5:E5"/>
    <mergeCell ref="A3:C3"/>
    <mergeCell ref="F5:J5"/>
    <mergeCell ref="Y5:AC5"/>
    <mergeCell ref="Y6:AC6"/>
    <mergeCell ref="Y2:AC2"/>
    <mergeCell ref="W2:X2"/>
    <mergeCell ref="C17:E17"/>
    <mergeCell ref="I17:K17"/>
    <mergeCell ref="F28:H28"/>
    <mergeCell ref="I23:K23"/>
    <mergeCell ref="I24:K24"/>
    <mergeCell ref="I25:K25"/>
    <mergeCell ref="L20:N20"/>
    <mergeCell ref="C20:E20"/>
    <mergeCell ref="F24:H24"/>
    <mergeCell ref="F25:H25"/>
    <mergeCell ref="F26:H26"/>
    <mergeCell ref="F27:H27"/>
    <mergeCell ref="I27:K27"/>
    <mergeCell ref="F20:H20"/>
    <mergeCell ref="I20:K20"/>
    <mergeCell ref="I28:K28"/>
    <mergeCell ref="C26:E26"/>
    <mergeCell ref="AA18:AC18"/>
    <mergeCell ref="AA19:AC19"/>
    <mergeCell ref="O9:P10"/>
    <mergeCell ref="AB32:AC34"/>
    <mergeCell ref="A34:R34"/>
    <mergeCell ref="AB31:AC31"/>
    <mergeCell ref="Z31:AA31"/>
    <mergeCell ref="X31:Y31"/>
    <mergeCell ref="X32:Y34"/>
    <mergeCell ref="V31:W31"/>
    <mergeCell ref="V32:W34"/>
    <mergeCell ref="Z32:AA34"/>
    <mergeCell ref="A30:B30"/>
    <mergeCell ref="S30:T30"/>
    <mergeCell ref="R28:T28"/>
    <mergeCell ref="C28:E28"/>
    <mergeCell ref="A17:B17"/>
    <mergeCell ref="A18:B18"/>
    <mergeCell ref="A19:B19"/>
    <mergeCell ref="A20:B20"/>
    <mergeCell ref="A28:B28"/>
    <mergeCell ref="A24:B24"/>
    <mergeCell ref="A25:B25"/>
    <mergeCell ref="F17:H17"/>
    <mergeCell ref="U25:W25"/>
    <mergeCell ref="U23:W23"/>
    <mergeCell ref="O8:P8"/>
    <mergeCell ref="O11:P11"/>
    <mergeCell ref="O12:P12"/>
    <mergeCell ref="O13:P13"/>
    <mergeCell ref="O14:P14"/>
    <mergeCell ref="Q14:AC14"/>
    <mergeCell ref="C25:E25"/>
    <mergeCell ref="Q8:AC8"/>
    <mergeCell ref="Q9:AB10"/>
    <mergeCell ref="C13:L14"/>
    <mergeCell ref="C11:L12"/>
    <mergeCell ref="AC9:AC10"/>
    <mergeCell ref="Q11:U11"/>
    <mergeCell ref="Q12:U12"/>
    <mergeCell ref="Q13:U13"/>
    <mergeCell ref="V11:AC11"/>
    <mergeCell ref="V12:W12"/>
    <mergeCell ref="V13:W13"/>
    <mergeCell ref="X12:AC12"/>
    <mergeCell ref="O19:Q19"/>
    <mergeCell ref="I22:K22"/>
    <mergeCell ref="I21:K21"/>
    <mergeCell ref="O17:Q17"/>
    <mergeCell ref="X17:Z17"/>
    <mergeCell ref="X18:Z18"/>
    <mergeCell ref="X19:Z19"/>
    <mergeCell ref="X20:Z20"/>
    <mergeCell ref="X21:Z21"/>
    <mergeCell ref="X22:Z22"/>
    <mergeCell ref="X23:Z23"/>
    <mergeCell ref="X24:Z24"/>
    <mergeCell ref="R17:T17"/>
    <mergeCell ref="U21:W21"/>
    <mergeCell ref="U22:W22"/>
    <mergeCell ref="U24:W24"/>
    <mergeCell ref="R18:T18"/>
    <mergeCell ref="R19:T19"/>
    <mergeCell ref="R20:T20"/>
    <mergeCell ref="O18:Q18"/>
    <mergeCell ref="O20:Q20"/>
  </mergeCells>
  <phoneticPr fontId="26"/>
  <conditionalFormatting sqref="O20:Q20">
    <cfRule type="expression" dxfId="10" priority="2" stopIfTrue="1">
      <formula>L$19=1</formula>
    </cfRule>
  </conditionalFormatting>
  <conditionalFormatting sqref="U20:W20">
    <cfRule type="expression" dxfId="9" priority="4" stopIfTrue="1">
      <formula>R$19=1</formula>
    </cfRule>
  </conditionalFormatting>
  <conditionalFormatting sqref="AA20:AC20">
    <cfRule type="expression" dxfId="8" priority="1" stopIfTrue="1">
      <formula>U$19=1</formula>
    </cfRule>
  </conditionalFormatting>
  <dataValidations disablePrompts="1" count="1">
    <dataValidation type="list" allowBlank="1" showInputMessage="1" showErrorMessage="1" sqref="L6" xr:uid="{00000000-0002-0000-0500-000000000000}">
      <formula1>"10%,8%"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39"/>
  <sheetViews>
    <sheetView showGridLines="0" showZeros="0" view="pageBreakPreview" zoomScaleNormal="100" zoomScaleSheetLayoutView="100" workbookViewId="0">
      <selection activeCell="AL21" sqref="AL21"/>
    </sheetView>
  </sheetViews>
  <sheetFormatPr defaultColWidth="6" defaultRowHeight="22.5" customHeight="1" x14ac:dyDescent="0.15"/>
  <sheetData>
    <row r="1" spans="1:30" ht="22.5" customHeight="1" x14ac:dyDescent="0.15">
      <c r="A1" s="82" t="s">
        <v>54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1"/>
    </row>
    <row r="2" spans="1:30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W2" s="113" t="s">
        <v>67</v>
      </c>
      <c r="X2" s="114"/>
      <c r="Y2" s="110"/>
      <c r="Z2" s="111"/>
      <c r="AA2" s="111"/>
      <c r="AB2" s="111"/>
      <c r="AC2" s="112"/>
      <c r="AD2" s="1"/>
    </row>
    <row r="3" spans="1:30" ht="22.5" customHeight="1" thickBot="1" x14ac:dyDescent="0.2">
      <c r="A3" s="243" t="str">
        <f ca="1">IF(AND(F3&lt;&gt;0,F5=0),"【留保金解除】","")</f>
        <v/>
      </c>
      <c r="B3" s="243"/>
      <c r="C3" s="244"/>
      <c r="D3" s="84" t="s">
        <v>4</v>
      </c>
      <c r="E3" s="85"/>
      <c r="F3" s="86">
        <f ca="1">IF(OFFSET(C28,0,(RIGHT(CELL("filename",A1),LEN(CELL("filename",A1))-FIND("]",CELL("filename",A1)))-1)*3,1,1)&lt;&gt;0,OFFSET(C28,0,(RIGHT(CELL("filename",A1),LEN(CELL("filename",A1))-FIND("]",CELL("filename",A1)))-1)*3,1,1),0)</f>
        <v>0</v>
      </c>
      <c r="G3" s="86"/>
      <c r="H3" s="86"/>
      <c r="I3" s="86"/>
      <c r="J3" s="86"/>
      <c r="K3" s="19" t="s">
        <v>5</v>
      </c>
      <c r="L3" s="1"/>
      <c r="M3" s="1"/>
      <c r="AD3" s="1"/>
    </row>
    <row r="4" spans="1:30" ht="22.5" customHeight="1" thickBot="1" x14ac:dyDescent="0.2">
      <c r="A4" s="1"/>
      <c r="B4" s="1"/>
      <c r="C4" s="1"/>
      <c r="D4" s="94" t="s">
        <v>30</v>
      </c>
      <c r="E4" s="94"/>
      <c r="F4" s="95">
        <f ca="1">IF(OFFSET(C23,0,(RIGHT(CELL("filename",A1),LEN(CELL("filename",A1))-FIND("]",CELL("filename",A1)))-1)*3,1,1)&lt;&gt;0,OFFSET(C23,0,(RIGHT(CELL("filename",A1),LEN(CELL("filename",A1))-FIND("]",CELL("filename",A1)))-1)*3,1,1),0)</f>
        <v>0</v>
      </c>
      <c r="G4" s="95"/>
      <c r="H4" s="95"/>
      <c r="I4" s="95"/>
      <c r="J4" s="95"/>
      <c r="K4" s="20" t="s">
        <v>46</v>
      </c>
      <c r="L4" s="1"/>
      <c r="M4" s="1"/>
      <c r="O4" s="87" t="s">
        <v>61</v>
      </c>
      <c r="P4" s="88"/>
      <c r="Q4" s="98">
        <f>'1'!Q4:U4</f>
        <v>0</v>
      </c>
      <c r="R4" s="99"/>
      <c r="S4" s="99"/>
      <c r="T4" s="99"/>
      <c r="U4" s="100"/>
      <c r="X4" s="28"/>
      <c r="Y4" s="28"/>
      <c r="Z4" s="28"/>
      <c r="AD4" s="1"/>
    </row>
    <row r="5" spans="1:30" ht="22.5" customHeight="1" x14ac:dyDescent="0.15">
      <c r="A5" s="1"/>
      <c r="B5" s="2"/>
      <c r="C5" s="2"/>
      <c r="D5" s="92" t="s">
        <v>31</v>
      </c>
      <c r="E5" s="92"/>
      <c r="F5" s="93">
        <f ca="1">IF(OFFSET(C24,0,(RIGHT(CELL("filename",A1),LEN(CELL("filename",A1))-FIND("]",CELL("filename",A1)))-1)*3,1,1)&lt;&gt;0,OFFSET(C24,0,(RIGHT(CELL("filename",A1),LEN(CELL("filename",A1))-FIND("]",CELL("filename",A1)))-1)*3,1,1),0)</f>
        <v>0</v>
      </c>
      <c r="G5" s="93"/>
      <c r="H5" s="93"/>
      <c r="I5" s="93"/>
      <c r="J5" s="93"/>
      <c r="K5" s="21" t="s">
        <v>46</v>
      </c>
      <c r="L5" s="118" t="s">
        <v>62</v>
      </c>
      <c r="M5" s="118"/>
      <c r="O5" s="96" t="s">
        <v>42</v>
      </c>
      <c r="P5" s="97"/>
      <c r="Q5" s="98">
        <f>Q4*L6</f>
        <v>0</v>
      </c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  <c r="AD5" s="1"/>
    </row>
    <row r="6" spans="1:30" ht="22.5" customHeight="1" thickBot="1" x14ac:dyDescent="0.2">
      <c r="A6" s="1"/>
      <c r="B6" s="2"/>
      <c r="C6" s="2"/>
      <c r="D6" s="92" t="s">
        <v>32</v>
      </c>
      <c r="E6" s="92"/>
      <c r="F6" s="93">
        <f ca="1">IF(OFFSET(C27,0,(RIGHT(CELL("filename",A1),LEN(CELL("filename",A1))-FIND("]",CELL("filename",A1)))-1)*3,1,1)&lt;&gt;0,OFFSET(C27,0,(RIGHT(CELL("filename",A1),LEN(CELL("filename",A1))-FIND("]",CELL("filename",A1)))-1)*3,1,1),0)</f>
        <v>0</v>
      </c>
      <c r="G6" s="93"/>
      <c r="H6" s="93"/>
      <c r="I6" s="93"/>
      <c r="J6" s="93"/>
      <c r="K6" s="21" t="s">
        <v>47</v>
      </c>
      <c r="L6" s="257">
        <f>'1'!L6</f>
        <v>0.1</v>
      </c>
      <c r="M6" s="257"/>
      <c r="O6" s="102" t="s">
        <v>43</v>
      </c>
      <c r="P6" s="103"/>
      <c r="Q6" s="98">
        <f>Q4+Q5</f>
        <v>0</v>
      </c>
      <c r="R6" s="99"/>
      <c r="S6" s="99"/>
      <c r="T6" s="99"/>
      <c r="U6" s="100"/>
      <c r="Y6" s="258">
        <f>'1'!Y6:AC6</f>
        <v>0</v>
      </c>
      <c r="Z6" s="259"/>
      <c r="AA6" s="259"/>
      <c r="AB6" s="259"/>
      <c r="AC6" s="260"/>
      <c r="AD6" s="1"/>
    </row>
    <row r="7" spans="1:30" ht="10.5" customHeight="1" x14ac:dyDescent="0.15">
      <c r="A7" s="191" t="str">
        <f>IF(AND(R19=1,U22=""),"出来高が100％です　翌月は留保金解除の請求を発行ください","")</f>
        <v/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"/>
    </row>
    <row r="8" spans="1:30" ht="15" customHeight="1" x14ac:dyDescent="0.1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15" t="s">
        <v>7</v>
      </c>
      <c r="P8" s="62"/>
      <c r="Q8" s="261">
        <f>'1'!Q8:AC8</f>
        <v>0</v>
      </c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1"/>
    </row>
    <row r="9" spans="1:30" ht="15" customHeight="1" x14ac:dyDescent="0.15">
      <c r="A9" s="118" t="s">
        <v>66</v>
      </c>
      <c r="B9" s="118"/>
      <c r="C9" s="173"/>
      <c r="D9" s="174"/>
      <c r="E9" s="174"/>
      <c r="F9" s="175"/>
      <c r="G9" s="256" t="s">
        <v>6</v>
      </c>
      <c r="H9" s="256"/>
      <c r="I9" s="242">
        <f>'1'!I9:L10</f>
        <v>0</v>
      </c>
      <c r="J9" s="242"/>
      <c r="K9" s="242"/>
      <c r="L9" s="242"/>
      <c r="M9" s="2"/>
      <c r="O9" s="126" t="s">
        <v>8</v>
      </c>
      <c r="P9" s="127"/>
      <c r="Q9" s="249">
        <f>'1'!Q9:AB10</f>
        <v>0</v>
      </c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40" t="s">
        <v>9</v>
      </c>
      <c r="AD9" s="1"/>
    </row>
    <row r="10" spans="1:30" ht="15" customHeight="1" x14ac:dyDescent="0.15">
      <c r="A10" s="118"/>
      <c r="B10" s="118"/>
      <c r="C10" s="176"/>
      <c r="D10" s="177"/>
      <c r="E10" s="177"/>
      <c r="F10" s="178"/>
      <c r="G10" s="256"/>
      <c r="H10" s="256"/>
      <c r="I10" s="242"/>
      <c r="J10" s="242"/>
      <c r="K10" s="242"/>
      <c r="L10" s="242"/>
      <c r="M10" s="2"/>
      <c r="O10" s="128"/>
      <c r="P10" s="129"/>
      <c r="Q10" s="25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4"/>
      <c r="AC10" s="241"/>
      <c r="AD10" s="1"/>
    </row>
    <row r="11" spans="1:30" ht="15" customHeight="1" x14ac:dyDescent="0.15">
      <c r="A11" s="118" t="s">
        <v>10</v>
      </c>
      <c r="B11" s="118"/>
      <c r="C11" s="255">
        <f>'1'!C11:L12</f>
        <v>0</v>
      </c>
      <c r="D11" s="255"/>
      <c r="E11" s="255"/>
      <c r="F11" s="255"/>
      <c r="G11" s="255"/>
      <c r="H11" s="255"/>
      <c r="I11" s="255"/>
      <c r="J11" s="255"/>
      <c r="K11" s="255"/>
      <c r="L11" s="255"/>
      <c r="M11" s="7"/>
      <c r="O11" s="139" t="s">
        <v>48</v>
      </c>
      <c r="P11" s="140"/>
      <c r="Q11" s="234">
        <f>'1'!Q11:U11</f>
        <v>0</v>
      </c>
      <c r="R11" s="235"/>
      <c r="S11" s="235"/>
      <c r="T11" s="235"/>
      <c r="U11" s="236"/>
      <c r="V11" s="62" t="s">
        <v>28</v>
      </c>
      <c r="W11" s="63"/>
      <c r="X11" s="63"/>
      <c r="Y11" s="63"/>
      <c r="Z11" s="63"/>
      <c r="AA11" s="63"/>
      <c r="AB11" s="63"/>
      <c r="AC11" s="64"/>
      <c r="AD11" s="1"/>
    </row>
    <row r="12" spans="1:30" ht="15" customHeight="1" x14ac:dyDescent="0.15">
      <c r="A12" s="118"/>
      <c r="B12" s="11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7"/>
      <c r="O12" s="115" t="s">
        <v>11</v>
      </c>
      <c r="P12" s="62"/>
      <c r="Q12" s="297">
        <f>'1'!Q12:U12</f>
        <v>0</v>
      </c>
      <c r="R12" s="298"/>
      <c r="S12" s="298"/>
      <c r="T12" s="298"/>
      <c r="U12" s="299"/>
      <c r="V12" s="54" t="s">
        <v>12</v>
      </c>
      <c r="W12" s="55"/>
      <c r="X12" s="303">
        <f>'1'!X12:AC12</f>
        <v>0</v>
      </c>
      <c r="Y12" s="304"/>
      <c r="Z12" s="304"/>
      <c r="AA12" s="304"/>
      <c r="AB12" s="304"/>
      <c r="AC12" s="305"/>
    </row>
    <row r="13" spans="1:30" ht="15" customHeight="1" x14ac:dyDescent="0.15">
      <c r="A13" s="118" t="s">
        <v>13</v>
      </c>
      <c r="B13" s="118"/>
      <c r="C13" s="255">
        <f>'1'!C13:L14</f>
        <v>0</v>
      </c>
      <c r="D13" s="255"/>
      <c r="E13" s="255"/>
      <c r="F13" s="255"/>
      <c r="G13" s="255"/>
      <c r="H13" s="255"/>
      <c r="I13" s="255"/>
      <c r="J13" s="255"/>
      <c r="K13" s="255"/>
      <c r="L13" s="255"/>
      <c r="M13" s="7"/>
      <c r="O13" s="126" t="s">
        <v>14</v>
      </c>
      <c r="P13" s="127"/>
      <c r="Q13" s="303">
        <f>'1'!Q13:U13</f>
        <v>0</v>
      </c>
      <c r="R13" s="304"/>
      <c r="S13" s="304"/>
      <c r="T13" s="304"/>
      <c r="U13" s="307"/>
      <c r="V13" s="54" t="s">
        <v>29</v>
      </c>
      <c r="W13" s="55"/>
      <c r="X13" s="237">
        <f>'1'!X13:AC13</f>
        <v>0</v>
      </c>
      <c r="Y13" s="238"/>
      <c r="Z13" s="238"/>
      <c r="AA13" s="238"/>
      <c r="AB13" s="238"/>
      <c r="AC13" s="239"/>
      <c r="AD13" s="1"/>
    </row>
    <row r="14" spans="1:30" ht="15" customHeight="1" x14ac:dyDescent="0.15">
      <c r="A14" s="118"/>
      <c r="B14" s="118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7"/>
      <c r="O14" s="139" t="s">
        <v>40</v>
      </c>
      <c r="P14" s="140"/>
      <c r="Q14" s="310">
        <f>'1'!Q14:AC14</f>
        <v>0</v>
      </c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  <c r="AD14" s="1"/>
    </row>
    <row r="15" spans="1:30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"/>
    </row>
    <row r="16" spans="1:30" s="26" customFormat="1" ht="6" customHeight="1" thickBot="1" x14ac:dyDescent="0.2">
      <c r="A16" s="22"/>
      <c r="B16" s="23"/>
      <c r="C16" s="23"/>
      <c r="D16" s="23"/>
      <c r="E16" s="23"/>
      <c r="F16" s="23"/>
      <c r="G16" s="24"/>
      <c r="H16" s="24"/>
      <c r="I16" s="23"/>
      <c r="J16" s="24"/>
      <c r="K16" s="24"/>
      <c r="L16" s="23"/>
      <c r="M16" s="24"/>
      <c r="N16" s="24"/>
      <c r="O16" s="23"/>
      <c r="P16" s="24"/>
      <c r="Q16" s="24"/>
      <c r="R16" s="23"/>
      <c r="S16" s="24"/>
      <c r="T16" s="24"/>
      <c r="U16" s="23"/>
      <c r="V16" s="24"/>
      <c r="W16" s="24"/>
      <c r="X16" s="24"/>
      <c r="Y16" s="24"/>
      <c r="Z16" s="24"/>
      <c r="AA16" s="23"/>
      <c r="AB16" s="24"/>
      <c r="AC16" s="24"/>
      <c r="AD16" s="25"/>
    </row>
    <row r="17" spans="1:30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tr">
        <f>IF('2'!F17:H17="","",'2'!F17:H17)</f>
        <v/>
      </c>
      <c r="G17" s="150"/>
      <c r="H17" s="150"/>
      <c r="I17" s="149" t="str">
        <f>IF('3'!I17:K17="","",'3'!I17:K17)</f>
        <v/>
      </c>
      <c r="J17" s="150"/>
      <c r="K17" s="150"/>
      <c r="L17" s="149" t="str">
        <f>IF('4'!L17:N17="","",'4'!L17:N17)</f>
        <v/>
      </c>
      <c r="M17" s="150"/>
      <c r="N17" s="150"/>
      <c r="O17" s="149" t="str">
        <f>IF('5'!O17:Q17="","",'5'!O17:Q17)</f>
        <v/>
      </c>
      <c r="P17" s="150"/>
      <c r="Q17" s="150"/>
      <c r="R17" s="149" t="str">
        <f>IF(R20="","","第　６　回")</f>
        <v/>
      </c>
      <c r="S17" s="150"/>
      <c r="T17" s="150"/>
      <c r="U17" s="149"/>
      <c r="V17" s="150"/>
      <c r="W17" s="150"/>
      <c r="X17" s="149"/>
      <c r="Y17" s="150"/>
      <c r="Z17" s="150"/>
      <c r="AA17" s="220" t="s">
        <v>64</v>
      </c>
      <c r="AB17" s="221"/>
      <c r="AC17" s="222"/>
      <c r="AD17" s="1"/>
    </row>
    <row r="18" spans="1:30" ht="15" customHeight="1" x14ac:dyDescent="0.15">
      <c r="A18" s="156" t="s">
        <v>66</v>
      </c>
      <c r="B18" s="156"/>
      <c r="C18" s="65" t="str">
        <f>IF('1'!$C18:$E18="","",'1'!$C18:$E18)</f>
        <v/>
      </c>
      <c r="D18" s="66"/>
      <c r="E18" s="66"/>
      <c r="F18" s="65" t="str">
        <f>IF('2'!F18:H18="","",'2'!F18:H18)</f>
        <v/>
      </c>
      <c r="G18" s="66"/>
      <c r="H18" s="66"/>
      <c r="I18" s="65" t="str">
        <f>IF('3'!I18:K18="","",'3'!I18:K18)</f>
        <v/>
      </c>
      <c r="J18" s="66"/>
      <c r="K18" s="66"/>
      <c r="L18" s="65" t="str">
        <f>IF('4'!L18:N18="","",'4'!L18:N18)</f>
        <v/>
      </c>
      <c r="M18" s="66"/>
      <c r="N18" s="66"/>
      <c r="O18" s="65" t="str">
        <f>IF('5'!O18:Q18="","",'5'!O18:Q18)</f>
        <v/>
      </c>
      <c r="P18" s="66"/>
      <c r="Q18" s="66"/>
      <c r="R18" s="65" t="str">
        <f>IF($C$9&lt;&gt;"",$C$9,"")</f>
        <v/>
      </c>
      <c r="S18" s="66"/>
      <c r="T18" s="160"/>
      <c r="U18" s="65"/>
      <c r="V18" s="66"/>
      <c r="W18" s="66"/>
      <c r="X18" s="65"/>
      <c r="Y18" s="66"/>
      <c r="Z18" s="160"/>
      <c r="AA18" s="223"/>
      <c r="AB18" s="66"/>
      <c r="AC18" s="224"/>
      <c r="AD18" s="1"/>
    </row>
    <row r="19" spans="1:30" ht="15" customHeight="1" x14ac:dyDescent="0.15">
      <c r="A19" s="157" t="s">
        <v>16</v>
      </c>
      <c r="B19" s="157"/>
      <c r="C19" s="158">
        <f>IF(AND($Q$4&lt;&gt;"",C$20&lt;&gt;""),C$20/$Q4,0)</f>
        <v>0</v>
      </c>
      <c r="D19" s="159"/>
      <c r="E19" s="159"/>
      <c r="F19" s="158">
        <f>IF('2'!F19:H19="","",'2'!F19:H19)</f>
        <v>0</v>
      </c>
      <c r="G19" s="159"/>
      <c r="H19" s="159"/>
      <c r="I19" s="158">
        <f>IF('3'!I19:K19="","",'3'!I19:K19)</f>
        <v>0</v>
      </c>
      <c r="J19" s="159"/>
      <c r="K19" s="159"/>
      <c r="L19" s="158">
        <f>IF('4'!L19:N19="","",'4'!L19:N19)</f>
        <v>0</v>
      </c>
      <c r="M19" s="159"/>
      <c r="N19" s="159"/>
      <c r="O19" s="158">
        <f>IF('5'!O19:Q19="","",'5'!O19:Q19)</f>
        <v>0</v>
      </c>
      <c r="P19" s="159"/>
      <c r="Q19" s="159"/>
      <c r="R19" s="158">
        <f>IF(AND($Q$4&lt;&gt;"",R$20&lt;&gt;""),R$20/$Q4,0)</f>
        <v>0</v>
      </c>
      <c r="S19" s="159"/>
      <c r="T19" s="263"/>
      <c r="U19" s="158"/>
      <c r="V19" s="159"/>
      <c r="W19" s="159"/>
      <c r="X19" s="158"/>
      <c r="Y19" s="159"/>
      <c r="Z19" s="263"/>
      <c r="AA19" s="215"/>
      <c r="AB19" s="159"/>
      <c r="AC19" s="216"/>
      <c r="AD19" s="1"/>
    </row>
    <row r="20" spans="1:30" ht="15" customHeight="1" x14ac:dyDescent="0.15">
      <c r="A20" s="115" t="s">
        <v>17</v>
      </c>
      <c r="B20" s="115"/>
      <c r="C20" s="69" t="str">
        <f>IF('1'!$C20:$E20="","",'1'!$C20:$E20)</f>
        <v/>
      </c>
      <c r="D20" s="70"/>
      <c r="E20" s="70"/>
      <c r="F20" s="69" t="str">
        <f>IF('2'!F20:H20="","",'2'!F20:H20)</f>
        <v/>
      </c>
      <c r="G20" s="70"/>
      <c r="H20" s="70"/>
      <c r="I20" s="69" t="str">
        <f>IF('3'!I20:K20="","",'3'!I20:K20)</f>
        <v/>
      </c>
      <c r="J20" s="70"/>
      <c r="K20" s="70"/>
      <c r="L20" s="69" t="str">
        <f>IF('4'!L20:N20="","",'4'!L20:N20)</f>
        <v/>
      </c>
      <c r="M20" s="70"/>
      <c r="N20" s="70"/>
      <c r="O20" s="69" t="str">
        <f>IF('5'!O20:Q20="","",'5'!O20:Q20)</f>
        <v/>
      </c>
      <c r="P20" s="70"/>
      <c r="Q20" s="70"/>
      <c r="R20" s="203"/>
      <c r="S20" s="204"/>
      <c r="T20" s="264"/>
      <c r="U20" s="69"/>
      <c r="V20" s="70"/>
      <c r="W20" s="70"/>
      <c r="X20" s="268"/>
      <c r="Y20" s="210"/>
      <c r="Z20" s="269"/>
      <c r="AA20" s="209"/>
      <c r="AB20" s="210"/>
      <c r="AC20" s="211"/>
      <c r="AD20" s="3"/>
    </row>
    <row r="21" spans="1:30" ht="15" customHeight="1" x14ac:dyDescent="0.15">
      <c r="A21" s="126" t="s">
        <v>18</v>
      </c>
      <c r="B21" s="126"/>
      <c r="C21" s="71">
        <f>IF('1'!$C21:$E21="","",'1'!$C21:$E21)</f>
        <v>0</v>
      </c>
      <c r="D21" s="72"/>
      <c r="E21" s="72"/>
      <c r="F21" s="71">
        <f>IF('2'!F21:H21="","",'2'!F21:H21)</f>
        <v>0</v>
      </c>
      <c r="G21" s="72"/>
      <c r="H21" s="72"/>
      <c r="I21" s="71">
        <f>IF('3'!I21:K21="","",'3'!I21:K21)</f>
        <v>0</v>
      </c>
      <c r="J21" s="72"/>
      <c r="K21" s="72"/>
      <c r="L21" s="71">
        <f>IF('4'!L21:N21="","",'4'!L21:N21)</f>
        <v>0</v>
      </c>
      <c r="M21" s="72"/>
      <c r="N21" s="72"/>
      <c r="O21" s="71">
        <f>IF('5'!O21:Q21="","",'5'!O21:Q21)</f>
        <v>0</v>
      </c>
      <c r="P21" s="72"/>
      <c r="Q21" s="72"/>
      <c r="R21" s="71">
        <f>IF(AND($C$9&lt;&gt;"",$Q$4&lt;&gt;"",R$20&lt;&gt;""),R$20*0.1,0)</f>
        <v>0</v>
      </c>
      <c r="S21" s="72"/>
      <c r="T21" s="162"/>
      <c r="U21" s="71"/>
      <c r="V21" s="72"/>
      <c r="W21" s="72"/>
      <c r="X21" s="71"/>
      <c r="Y21" s="72"/>
      <c r="Z21" s="162"/>
      <c r="AA21" s="227"/>
      <c r="AB21" s="72"/>
      <c r="AC21" s="228"/>
      <c r="AD21" s="3"/>
    </row>
    <row r="22" spans="1:30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74"/>
      <c r="L22" s="73"/>
      <c r="M22" s="74"/>
      <c r="N22" s="74"/>
      <c r="O22" s="73"/>
      <c r="P22" s="74"/>
      <c r="Q22" s="74"/>
      <c r="R22" s="73"/>
      <c r="S22" s="74"/>
      <c r="T22" s="81"/>
      <c r="U22" s="73"/>
      <c r="V22" s="74"/>
      <c r="W22" s="74"/>
      <c r="X22" s="73"/>
      <c r="Y22" s="74"/>
      <c r="Z22" s="81"/>
      <c r="AA22" s="229"/>
      <c r="AB22" s="230"/>
      <c r="AC22" s="231"/>
      <c r="AD22" s="3"/>
    </row>
    <row r="23" spans="1:30" ht="15" customHeight="1" x14ac:dyDescent="0.15">
      <c r="A23" s="115" t="s">
        <v>20</v>
      </c>
      <c r="B23" s="115"/>
      <c r="C23" s="69">
        <f>IF('1'!$C23:$E23="","",'1'!$C23:$E23)</f>
        <v>0</v>
      </c>
      <c r="D23" s="70"/>
      <c r="E23" s="70"/>
      <c r="F23" s="69">
        <f>IF('2'!F23:H23="","",'2'!F23:H23)</f>
        <v>0</v>
      </c>
      <c r="G23" s="70"/>
      <c r="H23" s="70"/>
      <c r="I23" s="69">
        <f>IF('3'!I23:K23="","",'3'!I23:K23)</f>
        <v>0</v>
      </c>
      <c r="J23" s="70"/>
      <c r="K23" s="70"/>
      <c r="L23" s="69">
        <f>IF('4'!L23:N23="","",'4'!L23:N23)</f>
        <v>0</v>
      </c>
      <c r="M23" s="70"/>
      <c r="N23" s="70"/>
      <c r="O23" s="69">
        <f>IF('5'!O23:Q23="","",'5'!O23:Q23)</f>
        <v>0</v>
      </c>
      <c r="P23" s="70"/>
      <c r="Q23" s="70"/>
      <c r="R23" s="69">
        <f>IF(AND($C$9&lt;&gt;"",$Q$4&lt;&gt;"",R$20&lt;&gt;""),R$20-O$20,0)</f>
        <v>0</v>
      </c>
      <c r="S23" s="70"/>
      <c r="T23" s="77"/>
      <c r="U23" s="69"/>
      <c r="V23" s="70"/>
      <c r="W23" s="70"/>
      <c r="X23" s="69"/>
      <c r="Y23" s="70"/>
      <c r="Z23" s="77"/>
      <c r="AA23" s="225"/>
      <c r="AB23" s="70"/>
      <c r="AC23" s="226"/>
      <c r="AD23" s="3"/>
    </row>
    <row r="24" spans="1:30" ht="15" customHeight="1" x14ac:dyDescent="0.15">
      <c r="A24" s="126" t="s">
        <v>21</v>
      </c>
      <c r="B24" s="126"/>
      <c r="C24" s="71">
        <f>IF('1'!$C24:$E24="","",'1'!$C24:$E24)</f>
        <v>0</v>
      </c>
      <c r="D24" s="72"/>
      <c r="E24" s="72"/>
      <c r="F24" s="71">
        <f>IF('2'!F24:H24="","",'2'!F24:H24)</f>
        <v>0</v>
      </c>
      <c r="G24" s="72"/>
      <c r="H24" s="72"/>
      <c r="I24" s="71">
        <f>IF('3'!I24:K24="","",'3'!I24:K24)</f>
        <v>0</v>
      </c>
      <c r="J24" s="72"/>
      <c r="K24" s="72"/>
      <c r="L24" s="71">
        <f>IF('4'!L24:N24="","",'4'!L24:N24)</f>
        <v>0</v>
      </c>
      <c r="M24" s="72"/>
      <c r="N24" s="72"/>
      <c r="O24" s="71">
        <f>IF('5'!O24:Q24="","",'5'!O24:Q24)</f>
        <v>0</v>
      </c>
      <c r="P24" s="72"/>
      <c r="Q24" s="72"/>
      <c r="R24" s="71">
        <f>IF(R$23&lt;&gt;0,R$23*0.1,0)</f>
        <v>0</v>
      </c>
      <c r="S24" s="72"/>
      <c r="T24" s="162"/>
      <c r="U24" s="71"/>
      <c r="V24" s="72"/>
      <c r="W24" s="72"/>
      <c r="X24" s="71"/>
      <c r="Y24" s="72"/>
      <c r="Z24" s="162"/>
      <c r="AA24" s="227"/>
      <c r="AB24" s="72"/>
      <c r="AC24" s="228"/>
      <c r="AD24" s="3"/>
    </row>
    <row r="25" spans="1:30" ht="15" customHeight="1" x14ac:dyDescent="0.15">
      <c r="A25" s="139" t="s">
        <v>22</v>
      </c>
      <c r="B25" s="139"/>
      <c r="C25" s="73">
        <f>IF('1'!$C25:$E25="","",'1'!$C25:$E25)</f>
        <v>0</v>
      </c>
      <c r="D25" s="74"/>
      <c r="E25" s="74"/>
      <c r="F25" s="73">
        <f>IF('2'!F25:H25="","",'2'!F25:H25)</f>
        <v>0</v>
      </c>
      <c r="G25" s="74"/>
      <c r="H25" s="74"/>
      <c r="I25" s="73">
        <f>IF('3'!I25:K25="","",'3'!I25:K25)</f>
        <v>0</v>
      </c>
      <c r="J25" s="74"/>
      <c r="K25" s="74"/>
      <c r="L25" s="73">
        <f>IF('4'!L25:N25="","",'4'!L25:N25)</f>
        <v>0</v>
      </c>
      <c r="M25" s="74"/>
      <c r="N25" s="74"/>
      <c r="O25" s="73">
        <f>IF('5'!O25:Q25="","",'5'!O25:Q25)</f>
        <v>0</v>
      </c>
      <c r="P25" s="74"/>
      <c r="Q25" s="74"/>
      <c r="R25" s="73">
        <f>IF(AND(O$26&lt;&gt;0,R17&lt;&gt;""),O26+O25,0)</f>
        <v>0</v>
      </c>
      <c r="S25" s="74"/>
      <c r="T25" s="74"/>
      <c r="U25" s="73"/>
      <c r="V25" s="74"/>
      <c r="W25" s="74"/>
      <c r="X25" s="73"/>
      <c r="Y25" s="74"/>
      <c r="Z25" s="74"/>
      <c r="AA25" s="207"/>
      <c r="AB25" s="74"/>
      <c r="AC25" s="208"/>
      <c r="AD25" s="3"/>
    </row>
    <row r="26" spans="1:30" ht="15" customHeight="1" x14ac:dyDescent="0.15">
      <c r="A26" s="115" t="s">
        <v>23</v>
      </c>
      <c r="B26" s="115"/>
      <c r="C26" s="69">
        <f>IF('1'!$C26:$E26="","",'1'!$C26:$E26)</f>
        <v>0</v>
      </c>
      <c r="D26" s="70"/>
      <c r="E26" s="70"/>
      <c r="F26" s="69">
        <f>IF('2'!F26:H26="","",'2'!F26:H26)</f>
        <v>0</v>
      </c>
      <c r="G26" s="70"/>
      <c r="H26" s="70"/>
      <c r="I26" s="69">
        <f>IF('3'!I26:K26="","",'3'!I26:K26)</f>
        <v>0</v>
      </c>
      <c r="J26" s="70"/>
      <c r="K26" s="70"/>
      <c r="L26" s="69">
        <f>IF('4'!L26:N26="","",'4'!L26:N26)</f>
        <v>0</v>
      </c>
      <c r="M26" s="70"/>
      <c r="N26" s="70"/>
      <c r="O26" s="69">
        <f>IF('5'!O26:Q26="","",'5'!O26:Q26)</f>
        <v>0</v>
      </c>
      <c r="P26" s="70"/>
      <c r="Q26" s="70"/>
      <c r="R26" s="69">
        <f>IF(R$22&lt;&gt;0,R$22,IF(R$23&lt;&gt;0,R$23-R$24,0))</f>
        <v>0</v>
      </c>
      <c r="S26" s="70"/>
      <c r="T26" s="77"/>
      <c r="U26" s="69"/>
      <c r="V26" s="70"/>
      <c r="W26" s="70"/>
      <c r="X26" s="69"/>
      <c r="Y26" s="70"/>
      <c r="Z26" s="77"/>
      <c r="AA26" s="225"/>
      <c r="AB26" s="70"/>
      <c r="AC26" s="226"/>
      <c r="AD26" s="3"/>
    </row>
    <row r="27" spans="1:30" ht="15" customHeight="1" thickBot="1" x14ac:dyDescent="0.2">
      <c r="A27" s="169" t="s">
        <v>3</v>
      </c>
      <c r="B27" s="169"/>
      <c r="C27" s="78">
        <f>IF('1'!$C27:$E27="","",'1'!$C27:$E27)</f>
        <v>0</v>
      </c>
      <c r="D27" s="79"/>
      <c r="E27" s="79"/>
      <c r="F27" s="78">
        <f>IF('2'!F27:H27="","",'2'!F27:H27)</f>
        <v>0</v>
      </c>
      <c r="G27" s="79"/>
      <c r="H27" s="79"/>
      <c r="I27" s="78">
        <f>IF('3'!I27:K27="","",'3'!I27:K27)</f>
        <v>0</v>
      </c>
      <c r="J27" s="79"/>
      <c r="K27" s="79"/>
      <c r="L27" s="78">
        <f>IF('4'!L27:N27="","",'4'!L27:N27)</f>
        <v>0</v>
      </c>
      <c r="M27" s="79"/>
      <c r="N27" s="79"/>
      <c r="O27" s="78">
        <f>IF('5'!O27:Q27="","",'5'!O27:Q27)</f>
        <v>0</v>
      </c>
      <c r="P27" s="79"/>
      <c r="Q27" s="79"/>
      <c r="R27" s="78">
        <f>IF(R$26&lt;&gt;0,ROUND(R$26*$L$6,0),0)</f>
        <v>0</v>
      </c>
      <c r="S27" s="79"/>
      <c r="T27" s="80"/>
      <c r="U27" s="78"/>
      <c r="V27" s="79"/>
      <c r="W27" s="79"/>
      <c r="X27" s="78"/>
      <c r="Y27" s="79"/>
      <c r="Z27" s="80"/>
      <c r="AA27" s="232"/>
      <c r="AB27" s="79"/>
      <c r="AC27" s="233"/>
      <c r="AD27" s="3"/>
    </row>
    <row r="28" spans="1:30" ht="15" customHeight="1" thickTop="1" thickBot="1" x14ac:dyDescent="0.2">
      <c r="A28" s="170" t="s">
        <v>45</v>
      </c>
      <c r="B28" s="170"/>
      <c r="C28" s="75">
        <f>IF('1'!$C28:$E28="","",'1'!$C28:$E28)</f>
        <v>0</v>
      </c>
      <c r="D28" s="76"/>
      <c r="E28" s="76"/>
      <c r="F28" s="75">
        <f>IF('2'!F28:H28="","",'2'!F28:H28)</f>
        <v>0</v>
      </c>
      <c r="G28" s="76"/>
      <c r="H28" s="76"/>
      <c r="I28" s="75">
        <f>IF('3'!I28:K28="","",'3'!I28:K28)</f>
        <v>0</v>
      </c>
      <c r="J28" s="76"/>
      <c r="K28" s="76"/>
      <c r="L28" s="75">
        <f>IF('4'!L28:N28="","",'4'!L28:N28)</f>
        <v>0</v>
      </c>
      <c r="M28" s="76"/>
      <c r="N28" s="76"/>
      <c r="O28" s="75">
        <f>IF('5'!O28:Q28="","",'5'!O28:Q28)</f>
        <v>0</v>
      </c>
      <c r="P28" s="76"/>
      <c r="Q28" s="76"/>
      <c r="R28" s="75">
        <f>IF(R$26&lt;&gt;0,R$26+R$27,0)</f>
        <v>0</v>
      </c>
      <c r="S28" s="76"/>
      <c r="T28" s="165"/>
      <c r="U28" s="75"/>
      <c r="V28" s="76"/>
      <c r="W28" s="76"/>
      <c r="X28" s="75"/>
      <c r="Y28" s="76"/>
      <c r="Z28" s="165"/>
      <c r="AA28" s="217"/>
      <c r="AB28" s="218"/>
      <c r="AC28" s="219"/>
      <c r="AD28" s="3"/>
    </row>
    <row r="29" spans="1:30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/>
      <c r="AB29" s="41"/>
      <c r="AC29" s="41"/>
      <c r="AD29" s="3"/>
    </row>
    <row r="30" spans="1:30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  <c r="AD31" s="3"/>
    </row>
    <row r="32" spans="1:30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  <c r="AD32" s="3"/>
    </row>
    <row r="33" spans="1:30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  <c r="AD33" s="3"/>
    </row>
    <row r="34" spans="1:30" ht="15" customHeight="1" x14ac:dyDescent="0.15">
      <c r="A34" s="166" t="s">
        <v>55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  <c r="AD34" s="3"/>
    </row>
    <row r="35" spans="1:30" ht="22.5" customHeight="1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2.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2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81">
    <mergeCell ref="W2:X2"/>
    <mergeCell ref="Y5:AC5"/>
    <mergeCell ref="Y6:AC6"/>
    <mergeCell ref="L6:M6"/>
    <mergeCell ref="AC9:AC10"/>
    <mergeCell ref="O8:P8"/>
    <mergeCell ref="O11:P11"/>
    <mergeCell ref="O9:P10"/>
    <mergeCell ref="Q9:AB10"/>
    <mergeCell ref="A7:N8"/>
    <mergeCell ref="D5:E5"/>
    <mergeCell ref="F4:J4"/>
    <mergeCell ref="D6:E6"/>
    <mergeCell ref="F6:J6"/>
    <mergeCell ref="D3:E3"/>
    <mergeCell ref="F3:J3"/>
    <mergeCell ref="F5:J5"/>
    <mergeCell ref="A3:C3"/>
    <mergeCell ref="Q4:U4"/>
    <mergeCell ref="Q5:U5"/>
    <mergeCell ref="Q6:U6"/>
    <mergeCell ref="L5:M5"/>
    <mergeCell ref="O6:P6"/>
    <mergeCell ref="AB32:AC34"/>
    <mergeCell ref="A34:R34"/>
    <mergeCell ref="C24:E24"/>
    <mergeCell ref="F21:H21"/>
    <mergeCell ref="F22:H22"/>
    <mergeCell ref="L26:N26"/>
    <mergeCell ref="L27:N27"/>
    <mergeCell ref="I28:K28"/>
    <mergeCell ref="L17:N17"/>
    <mergeCell ref="L18:N18"/>
    <mergeCell ref="L19:N19"/>
    <mergeCell ref="L20:N20"/>
    <mergeCell ref="L21:N21"/>
    <mergeCell ref="L22:N22"/>
    <mergeCell ref="C20:E20"/>
    <mergeCell ref="F20:H20"/>
    <mergeCell ref="F17:H17"/>
    <mergeCell ref="F18:H18"/>
    <mergeCell ref="I27:K27"/>
    <mergeCell ref="I24:K24"/>
    <mergeCell ref="I25:K25"/>
    <mergeCell ref="L24:N24"/>
    <mergeCell ref="L25:N25"/>
    <mergeCell ref="U28:W28"/>
    <mergeCell ref="Q8:AC8"/>
    <mergeCell ref="A1:AC1"/>
    <mergeCell ref="O4:P4"/>
    <mergeCell ref="O5:P5"/>
    <mergeCell ref="C9:F10"/>
    <mergeCell ref="G9:H10"/>
    <mergeCell ref="A30:B30"/>
    <mergeCell ref="S30:T30"/>
    <mergeCell ref="C25:E25"/>
    <mergeCell ref="C26:E26"/>
    <mergeCell ref="C27:E27"/>
    <mergeCell ref="C28:E28"/>
    <mergeCell ref="F27:H27"/>
    <mergeCell ref="F28:H28"/>
    <mergeCell ref="F25:H25"/>
    <mergeCell ref="F26:H26"/>
    <mergeCell ref="C21:E21"/>
    <mergeCell ref="O12:P12"/>
    <mergeCell ref="O13:P13"/>
    <mergeCell ref="O14:P14"/>
    <mergeCell ref="Q14:AC14"/>
    <mergeCell ref="D2:J2"/>
    <mergeCell ref="D4:E4"/>
    <mergeCell ref="Y2:AC2"/>
    <mergeCell ref="I26:K26"/>
    <mergeCell ref="O24:Q24"/>
    <mergeCell ref="O25:Q25"/>
    <mergeCell ref="C13:L14"/>
    <mergeCell ref="C11:L12"/>
    <mergeCell ref="I9:L10"/>
    <mergeCell ref="F23:H23"/>
    <mergeCell ref="F24:H24"/>
    <mergeCell ref="A28:B28"/>
    <mergeCell ref="A24:B24"/>
    <mergeCell ref="A25:B25"/>
    <mergeCell ref="A26:B26"/>
    <mergeCell ref="A27:B27"/>
    <mergeCell ref="A9:B10"/>
    <mergeCell ref="A11:B12"/>
    <mergeCell ref="A19:B19"/>
    <mergeCell ref="A21:B21"/>
    <mergeCell ref="A22:B22"/>
    <mergeCell ref="A20:B20"/>
    <mergeCell ref="A17:B17"/>
    <mergeCell ref="A18:B18"/>
    <mergeCell ref="A13:B14"/>
    <mergeCell ref="A23:B23"/>
    <mergeCell ref="C17:E17"/>
    <mergeCell ref="I17:K17"/>
    <mergeCell ref="L28:N28"/>
    <mergeCell ref="X28:Z28"/>
    <mergeCell ref="O27:Q27"/>
    <mergeCell ref="U17:W17"/>
    <mergeCell ref="U18:W18"/>
    <mergeCell ref="U19:W19"/>
    <mergeCell ref="U20:W20"/>
    <mergeCell ref="O28:Q28"/>
    <mergeCell ref="R17:T17"/>
    <mergeCell ref="R18:T18"/>
    <mergeCell ref="R19:T19"/>
    <mergeCell ref="R20:T20"/>
    <mergeCell ref="R21:T21"/>
    <mergeCell ref="R22:T22"/>
    <mergeCell ref="R23:T23"/>
    <mergeCell ref="R25:T25"/>
    <mergeCell ref="R26:T26"/>
    <mergeCell ref="R28:T28"/>
    <mergeCell ref="U21:W21"/>
    <mergeCell ref="L23:N23"/>
    <mergeCell ref="I22:K22"/>
    <mergeCell ref="U22:W22"/>
    <mergeCell ref="U23:W23"/>
    <mergeCell ref="O17:Q17"/>
    <mergeCell ref="O18:Q18"/>
    <mergeCell ref="O19:Q19"/>
    <mergeCell ref="O20:Q20"/>
    <mergeCell ref="X20:Z20"/>
    <mergeCell ref="X21:Z21"/>
    <mergeCell ref="AA18:AC18"/>
    <mergeCell ref="Z31:AA31"/>
    <mergeCell ref="X31:Y31"/>
    <mergeCell ref="AA26:AC26"/>
    <mergeCell ref="X26:Z26"/>
    <mergeCell ref="X27:Z27"/>
    <mergeCell ref="U24:W24"/>
    <mergeCell ref="U25:W25"/>
    <mergeCell ref="R24:T24"/>
    <mergeCell ref="R27:T27"/>
    <mergeCell ref="O26:Q26"/>
    <mergeCell ref="AB31:AC31"/>
    <mergeCell ref="F19:H19"/>
    <mergeCell ref="C22:E22"/>
    <mergeCell ref="C23:E23"/>
    <mergeCell ref="O21:Q21"/>
    <mergeCell ref="O22:Q22"/>
    <mergeCell ref="O23:Q23"/>
    <mergeCell ref="I18:K18"/>
    <mergeCell ref="AA24:AC24"/>
    <mergeCell ref="AA25:AC25"/>
    <mergeCell ref="X22:Z22"/>
    <mergeCell ref="X23:Z23"/>
    <mergeCell ref="X24:Z24"/>
    <mergeCell ref="X25:Z25"/>
    <mergeCell ref="AA23:AC23"/>
    <mergeCell ref="I19:K19"/>
    <mergeCell ref="I20:K20"/>
    <mergeCell ref="I21:K21"/>
    <mergeCell ref="C18:E18"/>
    <mergeCell ref="C19:E19"/>
    <mergeCell ref="I23:K23"/>
    <mergeCell ref="X32:Y34"/>
    <mergeCell ref="V31:W31"/>
    <mergeCell ref="V32:W34"/>
    <mergeCell ref="Z32:AA34"/>
    <mergeCell ref="Q11:U11"/>
    <mergeCell ref="Q12:U12"/>
    <mergeCell ref="Q13:U13"/>
    <mergeCell ref="V11:AC11"/>
    <mergeCell ref="V12:W12"/>
    <mergeCell ref="V13:W13"/>
    <mergeCell ref="X12:AC12"/>
    <mergeCell ref="X13:AC13"/>
    <mergeCell ref="AA28:AC28"/>
    <mergeCell ref="AA19:AC19"/>
    <mergeCell ref="AA20:AC20"/>
    <mergeCell ref="AA21:AC21"/>
    <mergeCell ref="AA22:AC22"/>
    <mergeCell ref="AA17:AC17"/>
    <mergeCell ref="AA27:AC27"/>
    <mergeCell ref="U26:W26"/>
    <mergeCell ref="U27:W27"/>
    <mergeCell ref="X17:Z17"/>
    <mergeCell ref="X18:Z18"/>
    <mergeCell ref="X19:Z19"/>
  </mergeCells>
  <phoneticPr fontId="26"/>
  <conditionalFormatting sqref="R20:T20 X20:Z20">
    <cfRule type="expression" dxfId="7" priority="2" stopIfTrue="1">
      <formula>O$19=1</formula>
    </cfRule>
  </conditionalFormatting>
  <conditionalFormatting sqref="AA20:AC20">
    <cfRule type="expression" dxfId="6" priority="1" stopIfTrue="1">
      <formula>U$19=1</formula>
    </cfRule>
  </conditionalFormatting>
  <dataValidations disablePrompts="1" count="1">
    <dataValidation type="list" allowBlank="1" showInputMessage="1" showErrorMessage="1" sqref="L6" xr:uid="{00000000-0002-0000-0600-000000000000}">
      <formula1>"10%,8%"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39"/>
  <sheetViews>
    <sheetView showGridLines="0" showZeros="0" view="pageBreakPreview" zoomScaleNormal="100" zoomScaleSheetLayoutView="100" workbookViewId="0">
      <selection activeCell="AL21" sqref="AL21"/>
    </sheetView>
  </sheetViews>
  <sheetFormatPr defaultColWidth="6" defaultRowHeight="22.5" customHeight="1" x14ac:dyDescent="0.15"/>
  <sheetData>
    <row r="1" spans="1:30" ht="22.5" customHeight="1" x14ac:dyDescent="0.15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1"/>
    </row>
    <row r="2" spans="1:30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V2" s="42"/>
      <c r="W2" s="113" t="s">
        <v>67</v>
      </c>
      <c r="X2" s="114"/>
      <c r="Y2" s="110"/>
      <c r="Z2" s="111"/>
      <c r="AA2" s="111"/>
      <c r="AB2" s="111"/>
      <c r="AC2" s="112"/>
      <c r="AD2" s="1"/>
    </row>
    <row r="3" spans="1:30" ht="22.5" customHeight="1" thickBot="1" x14ac:dyDescent="0.2">
      <c r="A3" s="243" t="str">
        <f ca="1">IF(AND(F3&lt;&gt;0,F5=0),"【留保金解除】","")</f>
        <v/>
      </c>
      <c r="B3" s="243"/>
      <c r="C3" s="244"/>
      <c r="D3" s="84" t="s">
        <v>4</v>
      </c>
      <c r="E3" s="85"/>
      <c r="F3" s="86">
        <f ca="1">IF(OFFSET(C28,0,(RIGHT(CELL("filename",A1),LEN(CELL("filename",A1))-FIND("]",CELL("filename",A1)))-1)*3,1,1)&lt;&gt;0,OFFSET(C28,0,(RIGHT(CELL("filename",A1),LEN(CELL("filename",A1))-FIND("]",CELL("filename",A1)))-1)*3,1,1),0)</f>
        <v>0</v>
      </c>
      <c r="G3" s="86"/>
      <c r="H3" s="86"/>
      <c r="I3" s="86"/>
      <c r="J3" s="86"/>
      <c r="K3" s="19" t="s">
        <v>5</v>
      </c>
      <c r="L3" s="1"/>
      <c r="M3" s="1"/>
      <c r="AD3" s="1"/>
    </row>
    <row r="4" spans="1:30" ht="22.5" customHeight="1" thickBot="1" x14ac:dyDescent="0.2">
      <c r="A4" s="1"/>
      <c r="B4" s="1"/>
      <c r="C4" s="1"/>
      <c r="D4" s="94" t="s">
        <v>30</v>
      </c>
      <c r="E4" s="94"/>
      <c r="F4" s="95">
        <f ca="1">IF(OFFSET(C23,0,(RIGHT(CELL("filename",A1),LEN(CELL("filename",A1))-FIND("]",CELL("filename",A1)))-1)*3,1,1)&lt;&gt;0,OFFSET(C23,0,(RIGHT(CELL("filename",A1),LEN(CELL("filename",A1))-FIND("]",CELL("filename",A1)))-1)*3,1,1),0)</f>
        <v>0</v>
      </c>
      <c r="G4" s="95"/>
      <c r="H4" s="95"/>
      <c r="I4" s="95"/>
      <c r="J4" s="95"/>
      <c r="K4" s="20" t="s">
        <v>46</v>
      </c>
      <c r="L4" s="1"/>
      <c r="M4" s="1"/>
      <c r="O4" s="87" t="s">
        <v>61</v>
      </c>
      <c r="P4" s="88"/>
      <c r="Q4" s="98">
        <f>'1'!Q4:U4</f>
        <v>0</v>
      </c>
      <c r="R4" s="99"/>
      <c r="S4" s="99"/>
      <c r="T4" s="99"/>
      <c r="U4" s="100"/>
      <c r="X4" s="28"/>
      <c r="Y4" s="28"/>
      <c r="Z4" s="28"/>
      <c r="AD4" s="1"/>
    </row>
    <row r="5" spans="1:30" ht="22.5" customHeight="1" x14ac:dyDescent="0.15">
      <c r="A5" s="1"/>
      <c r="B5" s="2"/>
      <c r="C5" s="2"/>
      <c r="D5" s="92" t="s">
        <v>31</v>
      </c>
      <c r="E5" s="92"/>
      <c r="F5" s="93">
        <f ca="1">IF(OFFSET(C24,0,(RIGHT(CELL("filename",A1),LEN(CELL("filename",A1))-FIND("]",CELL("filename",A1)))-1)*3,1,1)&lt;&gt;0,OFFSET(C24,0,(RIGHT(CELL("filename",A1),LEN(CELL("filename",A1))-FIND("]",CELL("filename",A1)))-1)*3,1,1),0)</f>
        <v>0</v>
      </c>
      <c r="G5" s="93"/>
      <c r="H5" s="93"/>
      <c r="I5" s="93"/>
      <c r="J5" s="93"/>
      <c r="K5" s="21" t="s">
        <v>46</v>
      </c>
      <c r="L5" s="118" t="s">
        <v>62</v>
      </c>
      <c r="M5" s="118"/>
      <c r="O5" s="96" t="s">
        <v>42</v>
      </c>
      <c r="P5" s="97"/>
      <c r="Q5" s="98">
        <f>Q4*L6</f>
        <v>0</v>
      </c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  <c r="AD5" s="1"/>
    </row>
    <row r="6" spans="1:30" ht="22.5" customHeight="1" thickBot="1" x14ac:dyDescent="0.2">
      <c r="A6" s="1"/>
      <c r="B6" s="2"/>
      <c r="C6" s="2"/>
      <c r="D6" s="92" t="s">
        <v>32</v>
      </c>
      <c r="E6" s="92"/>
      <c r="F6" s="93">
        <f ca="1">IF(OFFSET(C27,0,(RIGHT(CELL("filename",A1),LEN(CELL("filename",A1))-FIND("]",CELL("filename",A1)))-1)*3,1,1)&lt;&gt;0,OFFSET(C27,0,(RIGHT(CELL("filename",A1),LEN(CELL("filename",A1))-FIND("]",CELL("filename",A1)))-1)*3,1,1),0)</f>
        <v>0</v>
      </c>
      <c r="G6" s="93"/>
      <c r="H6" s="93"/>
      <c r="I6" s="93"/>
      <c r="J6" s="93"/>
      <c r="K6" s="21" t="s">
        <v>47</v>
      </c>
      <c r="L6" s="257">
        <f>'1'!L6</f>
        <v>0.1</v>
      </c>
      <c r="M6" s="257"/>
      <c r="O6" s="102" t="s">
        <v>43</v>
      </c>
      <c r="P6" s="103"/>
      <c r="Q6" s="98">
        <f>Q4+Q5</f>
        <v>0</v>
      </c>
      <c r="R6" s="99"/>
      <c r="S6" s="99"/>
      <c r="T6" s="99"/>
      <c r="U6" s="100"/>
      <c r="Y6" s="258">
        <f>'1'!Y6:AC6</f>
        <v>0</v>
      </c>
      <c r="Z6" s="259"/>
      <c r="AA6" s="259"/>
      <c r="AB6" s="259"/>
      <c r="AC6" s="260"/>
      <c r="AD6" s="1"/>
    </row>
    <row r="7" spans="1:30" ht="10.5" customHeight="1" x14ac:dyDescent="0.15">
      <c r="A7" s="191" t="str">
        <f>IF(AND(U19=1,X22=""),"出来高が100％です　翌月は留保金解除の請求を発行ください","")</f>
        <v/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"/>
    </row>
    <row r="8" spans="1:30" ht="15" customHeight="1" x14ac:dyDescent="0.1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15" t="s">
        <v>7</v>
      </c>
      <c r="P8" s="62"/>
      <c r="Q8" s="261">
        <f>'1'!Q8:AC8</f>
        <v>0</v>
      </c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1"/>
    </row>
    <row r="9" spans="1:30" ht="15" customHeight="1" x14ac:dyDescent="0.15">
      <c r="A9" s="118" t="s">
        <v>66</v>
      </c>
      <c r="B9" s="118"/>
      <c r="C9" s="173"/>
      <c r="D9" s="174"/>
      <c r="E9" s="174"/>
      <c r="F9" s="175"/>
      <c r="G9" s="256" t="s">
        <v>6</v>
      </c>
      <c r="H9" s="256"/>
      <c r="I9" s="242">
        <f>'1'!I9:L10</f>
        <v>0</v>
      </c>
      <c r="J9" s="242"/>
      <c r="K9" s="242"/>
      <c r="L9" s="242"/>
      <c r="M9" s="2"/>
      <c r="O9" s="126" t="s">
        <v>8</v>
      </c>
      <c r="P9" s="127"/>
      <c r="Q9" s="249">
        <f>'1'!Q9:AB10</f>
        <v>0</v>
      </c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40" t="s">
        <v>9</v>
      </c>
      <c r="AD9" s="1"/>
    </row>
    <row r="10" spans="1:30" ht="15" customHeight="1" x14ac:dyDescent="0.15">
      <c r="A10" s="118"/>
      <c r="B10" s="118"/>
      <c r="C10" s="176"/>
      <c r="D10" s="177"/>
      <c r="E10" s="177"/>
      <c r="F10" s="178"/>
      <c r="G10" s="256"/>
      <c r="H10" s="256"/>
      <c r="I10" s="242"/>
      <c r="J10" s="242"/>
      <c r="K10" s="242"/>
      <c r="L10" s="242"/>
      <c r="M10" s="2"/>
      <c r="O10" s="128"/>
      <c r="P10" s="129"/>
      <c r="Q10" s="25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4"/>
      <c r="AC10" s="241"/>
      <c r="AD10" s="1"/>
    </row>
    <row r="11" spans="1:30" ht="15" customHeight="1" x14ac:dyDescent="0.15">
      <c r="A11" s="118" t="s">
        <v>10</v>
      </c>
      <c r="B11" s="118"/>
      <c r="C11" s="255">
        <f>'1'!C11:L12</f>
        <v>0</v>
      </c>
      <c r="D11" s="255"/>
      <c r="E11" s="255"/>
      <c r="F11" s="255"/>
      <c r="G11" s="255"/>
      <c r="H11" s="255"/>
      <c r="I11" s="255"/>
      <c r="J11" s="255"/>
      <c r="K11" s="255"/>
      <c r="L11" s="255"/>
      <c r="M11" s="7"/>
      <c r="O11" s="139" t="s">
        <v>48</v>
      </c>
      <c r="P11" s="140"/>
      <c r="Q11" s="234">
        <f>'1'!Q11:U11</f>
        <v>0</v>
      </c>
      <c r="R11" s="235"/>
      <c r="S11" s="235"/>
      <c r="T11" s="235"/>
      <c r="U11" s="236"/>
      <c r="V11" s="62" t="s">
        <v>28</v>
      </c>
      <c r="W11" s="63"/>
      <c r="X11" s="63"/>
      <c r="Y11" s="63"/>
      <c r="Z11" s="63"/>
      <c r="AA11" s="63"/>
      <c r="AB11" s="63"/>
      <c r="AC11" s="64"/>
      <c r="AD11" s="1"/>
    </row>
    <row r="12" spans="1:30" ht="15" customHeight="1" x14ac:dyDescent="0.15">
      <c r="A12" s="118"/>
      <c r="B12" s="11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7"/>
      <c r="O12" s="115" t="s">
        <v>11</v>
      </c>
      <c r="P12" s="62"/>
      <c r="Q12" s="297">
        <f>'1'!Q12:U12</f>
        <v>0</v>
      </c>
      <c r="R12" s="298"/>
      <c r="S12" s="298"/>
      <c r="T12" s="298"/>
      <c r="U12" s="299"/>
      <c r="V12" s="54" t="s">
        <v>12</v>
      </c>
      <c r="W12" s="55"/>
      <c r="X12" s="303">
        <f>'1'!X12:AC12</f>
        <v>0</v>
      </c>
      <c r="Y12" s="304"/>
      <c r="Z12" s="304"/>
      <c r="AA12" s="304"/>
      <c r="AB12" s="304"/>
      <c r="AC12" s="305"/>
    </row>
    <row r="13" spans="1:30" ht="15" customHeight="1" x14ac:dyDescent="0.15">
      <c r="A13" s="118" t="s">
        <v>13</v>
      </c>
      <c r="B13" s="118"/>
      <c r="C13" s="255">
        <f>'1'!C13:L14</f>
        <v>0</v>
      </c>
      <c r="D13" s="255"/>
      <c r="E13" s="255"/>
      <c r="F13" s="255"/>
      <c r="G13" s="255"/>
      <c r="H13" s="255"/>
      <c r="I13" s="255"/>
      <c r="J13" s="255"/>
      <c r="K13" s="255"/>
      <c r="L13" s="255"/>
      <c r="M13" s="7"/>
      <c r="O13" s="126" t="s">
        <v>14</v>
      </c>
      <c r="P13" s="127"/>
      <c r="Q13" s="303">
        <f>'1'!Q13:U13</f>
        <v>0</v>
      </c>
      <c r="R13" s="304"/>
      <c r="S13" s="304"/>
      <c r="T13" s="304"/>
      <c r="U13" s="307"/>
      <c r="V13" s="54" t="s">
        <v>29</v>
      </c>
      <c r="W13" s="55"/>
      <c r="X13" s="237">
        <f>'1'!X13:AC13</f>
        <v>0</v>
      </c>
      <c r="Y13" s="238"/>
      <c r="Z13" s="238"/>
      <c r="AA13" s="238"/>
      <c r="AB13" s="238"/>
      <c r="AC13" s="239"/>
      <c r="AD13" s="1"/>
    </row>
    <row r="14" spans="1:30" ht="15" customHeight="1" x14ac:dyDescent="0.15">
      <c r="A14" s="118"/>
      <c r="B14" s="118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7"/>
      <c r="O14" s="139" t="s">
        <v>40</v>
      </c>
      <c r="P14" s="140"/>
      <c r="Q14" s="310">
        <f>'1'!Q14:AC14</f>
        <v>0</v>
      </c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  <c r="AD14" s="1"/>
    </row>
    <row r="15" spans="1:30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"/>
    </row>
    <row r="16" spans="1:30" s="26" customFormat="1" ht="6" customHeight="1" thickBot="1" x14ac:dyDescent="0.2">
      <c r="A16" s="22"/>
      <c r="B16" s="23"/>
      <c r="C16" s="23"/>
      <c r="D16" s="23"/>
      <c r="E16" s="23"/>
      <c r="F16" s="23"/>
      <c r="G16" s="24"/>
      <c r="H16" s="24"/>
      <c r="I16" s="23"/>
      <c r="J16" s="24"/>
      <c r="K16" s="24"/>
      <c r="L16" s="23"/>
      <c r="M16" s="24"/>
      <c r="N16" s="24"/>
      <c r="O16" s="23"/>
      <c r="P16" s="24"/>
      <c r="Q16" s="24"/>
      <c r="R16" s="23"/>
      <c r="S16" s="24"/>
      <c r="T16" s="24"/>
      <c r="U16" s="23"/>
      <c r="V16" s="24"/>
      <c r="W16" s="24"/>
      <c r="X16" s="24"/>
      <c r="Y16" s="24"/>
      <c r="Z16" s="24"/>
      <c r="AA16" s="23"/>
      <c r="AB16" s="24"/>
      <c r="AC16" s="24"/>
      <c r="AD16" s="25"/>
    </row>
    <row r="17" spans="1:30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tr">
        <f>IF('2'!F17:H17="","",'2'!F17:H17)</f>
        <v/>
      </c>
      <c r="G17" s="150"/>
      <c r="H17" s="150"/>
      <c r="I17" s="149" t="str">
        <f>IF('3'!I17:K17="","",'3'!I17:K17)</f>
        <v/>
      </c>
      <c r="J17" s="150"/>
      <c r="K17" s="150"/>
      <c r="L17" s="149" t="str">
        <f>IF('4'!L17:N17="","",'4'!L17:N17)</f>
        <v/>
      </c>
      <c r="M17" s="150"/>
      <c r="N17" s="150"/>
      <c r="O17" s="149" t="str">
        <f>IF('5'!O17:Q17="","",'5'!O17:Q17)</f>
        <v/>
      </c>
      <c r="P17" s="150"/>
      <c r="Q17" s="150"/>
      <c r="R17" s="149" t="str">
        <f>IF('6'!R17:T17="","",'6'!R17:T17)</f>
        <v/>
      </c>
      <c r="S17" s="150"/>
      <c r="T17" s="150"/>
      <c r="U17" s="149" t="str">
        <f>IF(U20="","","第　７　回")</f>
        <v/>
      </c>
      <c r="V17" s="150"/>
      <c r="W17" s="150"/>
      <c r="X17" s="149"/>
      <c r="Y17" s="150"/>
      <c r="Z17" s="150"/>
      <c r="AA17" s="220" t="s">
        <v>64</v>
      </c>
      <c r="AB17" s="221"/>
      <c r="AC17" s="222"/>
      <c r="AD17" s="1"/>
    </row>
    <row r="18" spans="1:30" ht="15" customHeight="1" x14ac:dyDescent="0.15">
      <c r="A18" s="156" t="s">
        <v>66</v>
      </c>
      <c r="B18" s="156"/>
      <c r="C18" s="65" t="str">
        <f>IF('1'!$C18:$E18="","",'1'!$C18:$E18)</f>
        <v/>
      </c>
      <c r="D18" s="66"/>
      <c r="E18" s="66"/>
      <c r="F18" s="65" t="str">
        <f>IF('2'!F18:H18="","",'2'!F18:H18)</f>
        <v/>
      </c>
      <c r="G18" s="66"/>
      <c r="H18" s="66"/>
      <c r="I18" s="65" t="str">
        <f>IF('3'!I18:K18="","",'3'!I18:K18)</f>
        <v/>
      </c>
      <c r="J18" s="66"/>
      <c r="K18" s="66"/>
      <c r="L18" s="65" t="str">
        <f>IF('4'!L18:N18="","",'4'!L18:N18)</f>
        <v/>
      </c>
      <c r="M18" s="66"/>
      <c r="N18" s="66"/>
      <c r="O18" s="65" t="str">
        <f>IF('5'!O18:Q18="","",'5'!O18:Q18)</f>
        <v/>
      </c>
      <c r="P18" s="66"/>
      <c r="Q18" s="66"/>
      <c r="R18" s="65" t="str">
        <f>IF('6'!R18:T18="","",'6'!R18:T18)</f>
        <v/>
      </c>
      <c r="S18" s="66"/>
      <c r="T18" s="66"/>
      <c r="U18" s="65" t="str">
        <f>IF($C$9&lt;&gt;"",$C$9,"")</f>
        <v/>
      </c>
      <c r="V18" s="66"/>
      <c r="W18" s="66"/>
      <c r="X18" s="65"/>
      <c r="Y18" s="66"/>
      <c r="Z18" s="66"/>
      <c r="AA18" s="223"/>
      <c r="AB18" s="66"/>
      <c r="AC18" s="224"/>
      <c r="AD18" s="1"/>
    </row>
    <row r="19" spans="1:30" ht="15" customHeight="1" x14ac:dyDescent="0.15">
      <c r="A19" s="157" t="s">
        <v>16</v>
      </c>
      <c r="B19" s="157"/>
      <c r="C19" s="158">
        <f>IF(AND($Q$4&lt;&gt;"",C$20&lt;&gt;""),C$20/$Q4,0)</f>
        <v>0</v>
      </c>
      <c r="D19" s="159"/>
      <c r="E19" s="159"/>
      <c r="F19" s="158">
        <f>IF('2'!F19:H19="","",'2'!F19:H19)</f>
        <v>0</v>
      </c>
      <c r="G19" s="159"/>
      <c r="H19" s="159"/>
      <c r="I19" s="158">
        <f>IF('3'!I19:K19="","",'3'!I19:K19)</f>
        <v>0</v>
      </c>
      <c r="J19" s="159"/>
      <c r="K19" s="159"/>
      <c r="L19" s="158">
        <f>IF('4'!L19:N19="","",'4'!L19:N19)</f>
        <v>0</v>
      </c>
      <c r="M19" s="159"/>
      <c r="N19" s="159"/>
      <c r="O19" s="158">
        <f>IF('5'!O19:Q19="","",'5'!O19:Q19)</f>
        <v>0</v>
      </c>
      <c r="P19" s="159"/>
      <c r="Q19" s="159"/>
      <c r="R19" s="158">
        <f>IF('6'!R19:T19="","",'6'!R19:T19)</f>
        <v>0</v>
      </c>
      <c r="S19" s="159"/>
      <c r="T19" s="159"/>
      <c r="U19" s="158">
        <f>IF(AND($Q$4&lt;&gt;"",U$20&lt;&gt;""),U$20/$Q4,0)</f>
        <v>0</v>
      </c>
      <c r="V19" s="159"/>
      <c r="W19" s="159"/>
      <c r="X19" s="158"/>
      <c r="Y19" s="159"/>
      <c r="Z19" s="159"/>
      <c r="AA19" s="215"/>
      <c r="AB19" s="159"/>
      <c r="AC19" s="216"/>
      <c r="AD19" s="1"/>
    </row>
    <row r="20" spans="1:30" ht="15" customHeight="1" x14ac:dyDescent="0.15">
      <c r="A20" s="115" t="s">
        <v>17</v>
      </c>
      <c r="B20" s="115"/>
      <c r="C20" s="69" t="str">
        <f>IF('1'!$C20:$E20="","",'1'!$C20:$E20)</f>
        <v/>
      </c>
      <c r="D20" s="70"/>
      <c r="E20" s="70"/>
      <c r="F20" s="69" t="str">
        <f>IF('2'!F20:H20="","",'2'!F20:H20)</f>
        <v/>
      </c>
      <c r="G20" s="70"/>
      <c r="H20" s="70"/>
      <c r="I20" s="69" t="str">
        <f>IF('3'!I20:K20="","",'3'!I20:K20)</f>
        <v/>
      </c>
      <c r="J20" s="70"/>
      <c r="K20" s="70"/>
      <c r="L20" s="69" t="str">
        <f>IF('4'!L20:N20="","",'4'!L20:N20)</f>
        <v/>
      </c>
      <c r="M20" s="70"/>
      <c r="N20" s="70"/>
      <c r="O20" s="69" t="str">
        <f>IF('5'!O20:Q20="","",'5'!O20:Q20)</f>
        <v/>
      </c>
      <c r="P20" s="70"/>
      <c r="Q20" s="70"/>
      <c r="R20" s="69" t="str">
        <f>IF('6'!R20:T20="","",'6'!R20:T20)</f>
        <v/>
      </c>
      <c r="S20" s="70"/>
      <c r="T20" s="70"/>
      <c r="U20" s="203"/>
      <c r="V20" s="204"/>
      <c r="W20" s="264"/>
      <c r="X20" s="69"/>
      <c r="Y20" s="70"/>
      <c r="Z20" s="70"/>
      <c r="AA20" s="209"/>
      <c r="AB20" s="210"/>
      <c r="AC20" s="211"/>
      <c r="AD20" s="3"/>
    </row>
    <row r="21" spans="1:30" ht="15" customHeight="1" x14ac:dyDescent="0.15">
      <c r="A21" s="126" t="s">
        <v>18</v>
      </c>
      <c r="B21" s="126"/>
      <c r="C21" s="71">
        <f>IF('1'!$C21:$E21="","",'1'!$C21:$E21)</f>
        <v>0</v>
      </c>
      <c r="D21" s="72"/>
      <c r="E21" s="72"/>
      <c r="F21" s="71">
        <f>IF('2'!F21:H21="","",'2'!F21:H21)</f>
        <v>0</v>
      </c>
      <c r="G21" s="72"/>
      <c r="H21" s="72"/>
      <c r="I21" s="71">
        <f>IF('3'!I21:K21="","",'3'!I21:K21)</f>
        <v>0</v>
      </c>
      <c r="J21" s="72"/>
      <c r="K21" s="72"/>
      <c r="L21" s="71">
        <f>IF('4'!L21:N21="","",'4'!L21:N21)</f>
        <v>0</v>
      </c>
      <c r="M21" s="72"/>
      <c r="N21" s="72"/>
      <c r="O21" s="71">
        <f>IF('5'!O21:Q21="","",'5'!O21:Q21)</f>
        <v>0</v>
      </c>
      <c r="P21" s="72"/>
      <c r="Q21" s="72"/>
      <c r="R21" s="71">
        <f>IF('6'!R21:T21="","",'6'!R21:T21)</f>
        <v>0</v>
      </c>
      <c r="S21" s="72"/>
      <c r="T21" s="72"/>
      <c r="U21" s="71">
        <f>IF(AND($C$9&lt;&gt;"",$Q$4&lt;&gt;"",U$20&lt;&gt;""),U$20*0.1,0)</f>
        <v>0</v>
      </c>
      <c r="V21" s="72"/>
      <c r="W21" s="72"/>
      <c r="X21" s="71"/>
      <c r="Y21" s="72"/>
      <c r="Z21" s="72"/>
      <c r="AA21" s="227"/>
      <c r="AB21" s="72"/>
      <c r="AC21" s="228"/>
      <c r="AD21" s="3"/>
    </row>
    <row r="22" spans="1:30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74"/>
      <c r="L22" s="73"/>
      <c r="M22" s="74"/>
      <c r="N22" s="74"/>
      <c r="O22" s="73"/>
      <c r="P22" s="74"/>
      <c r="Q22" s="74"/>
      <c r="R22" s="73"/>
      <c r="S22" s="74"/>
      <c r="T22" s="74"/>
      <c r="U22" s="73"/>
      <c r="V22" s="74"/>
      <c r="W22" s="74"/>
      <c r="X22" s="73"/>
      <c r="Y22" s="74"/>
      <c r="Z22" s="74"/>
      <c r="AA22" s="229"/>
      <c r="AB22" s="230"/>
      <c r="AC22" s="231"/>
      <c r="AD22" s="3"/>
    </row>
    <row r="23" spans="1:30" ht="15" customHeight="1" x14ac:dyDescent="0.15">
      <c r="A23" s="115" t="s">
        <v>20</v>
      </c>
      <c r="B23" s="115"/>
      <c r="C23" s="69">
        <f>IF('1'!$C23:$E23="","",'1'!$C23:$E23)</f>
        <v>0</v>
      </c>
      <c r="D23" s="70"/>
      <c r="E23" s="70"/>
      <c r="F23" s="69">
        <f>IF('2'!F23:H23="","",'2'!F23:H23)</f>
        <v>0</v>
      </c>
      <c r="G23" s="70"/>
      <c r="H23" s="70"/>
      <c r="I23" s="69">
        <f>IF('3'!I23:K23="","",'3'!I23:K23)</f>
        <v>0</v>
      </c>
      <c r="J23" s="70"/>
      <c r="K23" s="70"/>
      <c r="L23" s="69">
        <f>IF('4'!L23:N23="","",'4'!L23:N23)</f>
        <v>0</v>
      </c>
      <c r="M23" s="70"/>
      <c r="N23" s="70"/>
      <c r="O23" s="69">
        <f>IF('5'!O23:Q23="","",'5'!O23:Q23)</f>
        <v>0</v>
      </c>
      <c r="P23" s="70"/>
      <c r="Q23" s="70"/>
      <c r="R23" s="69">
        <f>IF('6'!R23:T23="","",'6'!R23:T23)</f>
        <v>0</v>
      </c>
      <c r="S23" s="70"/>
      <c r="T23" s="70"/>
      <c r="U23" s="69">
        <f>IF(AND($C$9&lt;&gt;"",$Q$4&lt;&gt;"",U$20&lt;&gt;""),U$20-R$20,0)</f>
        <v>0</v>
      </c>
      <c r="V23" s="70"/>
      <c r="W23" s="70"/>
      <c r="X23" s="69"/>
      <c r="Y23" s="70"/>
      <c r="Z23" s="70"/>
      <c r="AA23" s="225"/>
      <c r="AB23" s="70"/>
      <c r="AC23" s="226"/>
      <c r="AD23" s="3"/>
    </row>
    <row r="24" spans="1:30" ht="15" customHeight="1" x14ac:dyDescent="0.15">
      <c r="A24" s="126" t="s">
        <v>21</v>
      </c>
      <c r="B24" s="126"/>
      <c r="C24" s="71">
        <f>IF('1'!$C24:$E24="","",'1'!$C24:$E24)</f>
        <v>0</v>
      </c>
      <c r="D24" s="72"/>
      <c r="E24" s="72"/>
      <c r="F24" s="71">
        <f>IF('2'!F24:H24="","",'2'!F24:H24)</f>
        <v>0</v>
      </c>
      <c r="G24" s="72"/>
      <c r="H24" s="72"/>
      <c r="I24" s="71">
        <f>IF('3'!I24:K24="","",'3'!I24:K24)</f>
        <v>0</v>
      </c>
      <c r="J24" s="72"/>
      <c r="K24" s="72"/>
      <c r="L24" s="71">
        <f>IF('4'!L24:N24="","",'4'!L24:N24)</f>
        <v>0</v>
      </c>
      <c r="M24" s="72"/>
      <c r="N24" s="72"/>
      <c r="O24" s="71">
        <f>IF('5'!O24:Q24="","",'5'!O24:Q24)</f>
        <v>0</v>
      </c>
      <c r="P24" s="72"/>
      <c r="Q24" s="72"/>
      <c r="R24" s="71">
        <f>IF('6'!R24:T24="","",'6'!R24:T24)</f>
        <v>0</v>
      </c>
      <c r="S24" s="72"/>
      <c r="T24" s="72"/>
      <c r="U24" s="71">
        <f>IF(U$23&lt;&gt;0,U$23*0.1,0)</f>
        <v>0</v>
      </c>
      <c r="V24" s="72"/>
      <c r="W24" s="72"/>
      <c r="X24" s="71"/>
      <c r="Y24" s="72"/>
      <c r="Z24" s="72"/>
      <c r="AA24" s="227"/>
      <c r="AB24" s="72"/>
      <c r="AC24" s="228"/>
      <c r="AD24" s="3"/>
    </row>
    <row r="25" spans="1:30" ht="15" customHeight="1" x14ac:dyDescent="0.15">
      <c r="A25" s="139" t="s">
        <v>22</v>
      </c>
      <c r="B25" s="139"/>
      <c r="C25" s="73">
        <f>IF('1'!$C25:$E25="","",'1'!$C25:$E25)</f>
        <v>0</v>
      </c>
      <c r="D25" s="74"/>
      <c r="E25" s="74"/>
      <c r="F25" s="73">
        <f>IF('2'!F25:H25="","",'2'!F25:H25)</f>
        <v>0</v>
      </c>
      <c r="G25" s="74"/>
      <c r="H25" s="74"/>
      <c r="I25" s="73">
        <f>IF('3'!I25:K25="","",'3'!I25:K25)</f>
        <v>0</v>
      </c>
      <c r="J25" s="74"/>
      <c r="K25" s="74"/>
      <c r="L25" s="73">
        <f>IF('4'!L25:N25="","",'4'!L25:N25)</f>
        <v>0</v>
      </c>
      <c r="M25" s="74"/>
      <c r="N25" s="74"/>
      <c r="O25" s="73">
        <f>IF('5'!O25:Q25="","",'5'!O25:Q25)</f>
        <v>0</v>
      </c>
      <c r="P25" s="74"/>
      <c r="Q25" s="74"/>
      <c r="R25" s="73">
        <f>IF('6'!R25:T25="","",'6'!R25:T25)</f>
        <v>0</v>
      </c>
      <c r="S25" s="74"/>
      <c r="T25" s="74"/>
      <c r="U25" s="73">
        <f>IF(AND(R$26&lt;&gt;0,U17&lt;&gt;""),R26+R25,0)</f>
        <v>0</v>
      </c>
      <c r="V25" s="74"/>
      <c r="W25" s="74"/>
      <c r="X25" s="73"/>
      <c r="Y25" s="74"/>
      <c r="Z25" s="74"/>
      <c r="AA25" s="207"/>
      <c r="AB25" s="74"/>
      <c r="AC25" s="208"/>
      <c r="AD25" s="3"/>
    </row>
    <row r="26" spans="1:30" ht="15" customHeight="1" x14ac:dyDescent="0.15">
      <c r="A26" s="115" t="s">
        <v>23</v>
      </c>
      <c r="B26" s="115"/>
      <c r="C26" s="69">
        <f>IF('1'!$C26:$E26="","",'1'!$C26:$E26)</f>
        <v>0</v>
      </c>
      <c r="D26" s="70"/>
      <c r="E26" s="70"/>
      <c r="F26" s="69">
        <f>IF('2'!F26:H26="","",'2'!F26:H26)</f>
        <v>0</v>
      </c>
      <c r="G26" s="70"/>
      <c r="H26" s="70"/>
      <c r="I26" s="69">
        <f>IF('3'!I26:K26="","",'3'!I26:K26)</f>
        <v>0</v>
      </c>
      <c r="J26" s="70"/>
      <c r="K26" s="70"/>
      <c r="L26" s="69">
        <f>IF('4'!L26:N26="","",'4'!L26:N26)</f>
        <v>0</v>
      </c>
      <c r="M26" s="70"/>
      <c r="N26" s="70"/>
      <c r="O26" s="69">
        <f>IF('5'!O26:Q26="","",'5'!O26:Q26)</f>
        <v>0</v>
      </c>
      <c r="P26" s="70"/>
      <c r="Q26" s="70"/>
      <c r="R26" s="69">
        <f>IF('6'!R26:T26="","",'6'!R26:T26)</f>
        <v>0</v>
      </c>
      <c r="S26" s="70"/>
      <c r="T26" s="70"/>
      <c r="U26" s="69">
        <f>IF(U$22&lt;&gt;0,U$22,IF(U$23&lt;&gt;0,U$23-U$24,0))</f>
        <v>0</v>
      </c>
      <c r="V26" s="70"/>
      <c r="W26" s="70"/>
      <c r="X26" s="69"/>
      <c r="Y26" s="70"/>
      <c r="Z26" s="70"/>
      <c r="AA26" s="225"/>
      <c r="AB26" s="70"/>
      <c r="AC26" s="226"/>
      <c r="AD26" s="3"/>
    </row>
    <row r="27" spans="1:30" ht="15" customHeight="1" thickBot="1" x14ac:dyDescent="0.2">
      <c r="A27" s="169" t="s">
        <v>3</v>
      </c>
      <c r="B27" s="169"/>
      <c r="C27" s="78">
        <f>IF('1'!$C27:$E27="","",'1'!$C27:$E27)</f>
        <v>0</v>
      </c>
      <c r="D27" s="79"/>
      <c r="E27" s="79"/>
      <c r="F27" s="78">
        <f>IF('2'!F27:H27="","",'2'!F27:H27)</f>
        <v>0</v>
      </c>
      <c r="G27" s="79"/>
      <c r="H27" s="79"/>
      <c r="I27" s="78">
        <f>IF('3'!I27:K27="","",'3'!I27:K27)</f>
        <v>0</v>
      </c>
      <c r="J27" s="79"/>
      <c r="K27" s="79"/>
      <c r="L27" s="78">
        <f>IF('4'!L27:N27="","",'4'!L27:N27)</f>
        <v>0</v>
      </c>
      <c r="M27" s="79"/>
      <c r="N27" s="79"/>
      <c r="O27" s="78">
        <f>IF('5'!O27:Q27="","",'5'!O27:Q27)</f>
        <v>0</v>
      </c>
      <c r="P27" s="79"/>
      <c r="Q27" s="79"/>
      <c r="R27" s="78">
        <f>IF('6'!R27:T27="","",'6'!R27:T27)</f>
        <v>0</v>
      </c>
      <c r="S27" s="79"/>
      <c r="T27" s="79"/>
      <c r="U27" s="78">
        <f>IF(U$26&lt;&gt;0,ROUND(U$26*$L$6,0),0)</f>
        <v>0</v>
      </c>
      <c r="V27" s="79"/>
      <c r="W27" s="79"/>
      <c r="X27" s="78"/>
      <c r="Y27" s="79"/>
      <c r="Z27" s="79"/>
      <c r="AA27" s="232"/>
      <c r="AB27" s="79"/>
      <c r="AC27" s="233"/>
      <c r="AD27" s="3"/>
    </row>
    <row r="28" spans="1:30" ht="15" customHeight="1" thickTop="1" thickBot="1" x14ac:dyDescent="0.2">
      <c r="A28" s="170" t="s">
        <v>45</v>
      </c>
      <c r="B28" s="170"/>
      <c r="C28" s="75">
        <f>IF('1'!$C28:$E28="","",'1'!$C28:$E28)</f>
        <v>0</v>
      </c>
      <c r="D28" s="76"/>
      <c r="E28" s="76"/>
      <c r="F28" s="75">
        <f>IF('2'!F28:H28="","",'2'!F28:H28)</f>
        <v>0</v>
      </c>
      <c r="G28" s="76"/>
      <c r="H28" s="76"/>
      <c r="I28" s="75">
        <f>IF('3'!I28:K28="","",'3'!I28:K28)</f>
        <v>0</v>
      </c>
      <c r="J28" s="76"/>
      <c r="K28" s="76"/>
      <c r="L28" s="75">
        <f>IF('4'!L28:N28="","",'4'!L28:N28)</f>
        <v>0</v>
      </c>
      <c r="M28" s="76"/>
      <c r="N28" s="76"/>
      <c r="O28" s="75">
        <f>IF('5'!O28:Q28="","",'5'!O28:Q28)</f>
        <v>0</v>
      </c>
      <c r="P28" s="76"/>
      <c r="Q28" s="76"/>
      <c r="R28" s="75">
        <f>IF('6'!R28:T28="","",'6'!R28:T28)</f>
        <v>0</v>
      </c>
      <c r="S28" s="76"/>
      <c r="T28" s="76"/>
      <c r="U28" s="75">
        <f>IF(U$26&lt;&gt;0,U$26+U$27,0)</f>
        <v>0</v>
      </c>
      <c r="V28" s="76"/>
      <c r="W28" s="76"/>
      <c r="X28" s="75"/>
      <c r="Y28" s="76"/>
      <c r="Z28" s="76"/>
      <c r="AA28" s="217"/>
      <c r="AB28" s="218"/>
      <c r="AC28" s="219"/>
      <c r="AD28" s="3"/>
    </row>
    <row r="29" spans="1:30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/>
      <c r="AB29" s="41"/>
      <c r="AC29" s="41"/>
      <c r="AD29" s="3"/>
    </row>
    <row r="30" spans="1:30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  <c r="AD31" s="3"/>
    </row>
    <row r="32" spans="1:30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  <c r="AD32" s="3"/>
    </row>
    <row r="33" spans="1:30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  <c r="AD33" s="3"/>
    </row>
    <row r="34" spans="1:30" ht="15" customHeight="1" x14ac:dyDescent="0.15">
      <c r="A34" s="166" t="s">
        <v>56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  <c r="AD34" s="3"/>
    </row>
    <row r="35" spans="1:30" ht="22.5" customHeight="1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2.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2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81">
    <mergeCell ref="AA24:AC24"/>
    <mergeCell ref="AA25:AC25"/>
    <mergeCell ref="AA26:AC26"/>
    <mergeCell ref="L6:M6"/>
    <mergeCell ref="AA28:AC28"/>
    <mergeCell ref="AA18:AC18"/>
    <mergeCell ref="AA19:AC19"/>
    <mergeCell ref="AA20:AC20"/>
    <mergeCell ref="AA21:AC21"/>
    <mergeCell ref="AA22:AC22"/>
    <mergeCell ref="AA23:AC23"/>
    <mergeCell ref="U22:W22"/>
    <mergeCell ref="U24:W24"/>
    <mergeCell ref="U25:W25"/>
    <mergeCell ref="U23:W23"/>
    <mergeCell ref="AA27:AC27"/>
    <mergeCell ref="U26:W26"/>
    <mergeCell ref="U27:W27"/>
    <mergeCell ref="Q8:AC8"/>
    <mergeCell ref="X28:Z28"/>
    <mergeCell ref="U17:W17"/>
    <mergeCell ref="U18:W18"/>
    <mergeCell ref="U19:W19"/>
    <mergeCell ref="U20:W20"/>
    <mergeCell ref="O23:Q23"/>
    <mergeCell ref="R17:T17"/>
    <mergeCell ref="R18:T18"/>
    <mergeCell ref="R19:T19"/>
    <mergeCell ref="R20:T20"/>
    <mergeCell ref="R23:T23"/>
    <mergeCell ref="O17:Q17"/>
    <mergeCell ref="O18:Q18"/>
    <mergeCell ref="O21:Q21"/>
    <mergeCell ref="O22:Q22"/>
    <mergeCell ref="O19:Q19"/>
    <mergeCell ref="U28:W28"/>
    <mergeCell ref="O20:Q20"/>
    <mergeCell ref="I27:K27"/>
    <mergeCell ref="I28:K28"/>
    <mergeCell ref="F28:H28"/>
    <mergeCell ref="I23:K23"/>
    <mergeCell ref="I24:K24"/>
    <mergeCell ref="I25:K25"/>
    <mergeCell ref="I26:K26"/>
    <mergeCell ref="O27:Q27"/>
    <mergeCell ref="R21:T21"/>
    <mergeCell ref="R22:T22"/>
    <mergeCell ref="R24:T24"/>
    <mergeCell ref="O26:Q26"/>
    <mergeCell ref="O24:Q24"/>
    <mergeCell ref="O25:Q25"/>
    <mergeCell ref="O28:Q28"/>
    <mergeCell ref="R27:T27"/>
    <mergeCell ref="R25:T25"/>
    <mergeCell ref="R26:T26"/>
    <mergeCell ref="L23:N23"/>
    <mergeCell ref="L24:N24"/>
    <mergeCell ref="L21:N21"/>
    <mergeCell ref="U21:W21"/>
    <mergeCell ref="L25:N25"/>
    <mergeCell ref="L26:N26"/>
    <mergeCell ref="L27:N27"/>
    <mergeCell ref="L28:N28"/>
    <mergeCell ref="F24:H24"/>
    <mergeCell ref="F25:H25"/>
    <mergeCell ref="F26:H26"/>
    <mergeCell ref="F27:H27"/>
    <mergeCell ref="L22:N22"/>
    <mergeCell ref="A23:B23"/>
    <mergeCell ref="C21:E21"/>
    <mergeCell ref="C22:E22"/>
    <mergeCell ref="C23:E23"/>
    <mergeCell ref="D2:J2"/>
    <mergeCell ref="D4:E4"/>
    <mergeCell ref="D5:E5"/>
    <mergeCell ref="A3:C3"/>
    <mergeCell ref="F5:J5"/>
    <mergeCell ref="A9:B10"/>
    <mergeCell ref="A13:B14"/>
    <mergeCell ref="A11:B12"/>
    <mergeCell ref="I9:L10"/>
    <mergeCell ref="A7:N8"/>
    <mergeCell ref="F21:H21"/>
    <mergeCell ref="F22:H22"/>
    <mergeCell ref="F23:H23"/>
    <mergeCell ref="C9:F10"/>
    <mergeCell ref="G9:H10"/>
    <mergeCell ref="F17:H17"/>
    <mergeCell ref="F18:H18"/>
    <mergeCell ref="F19:H19"/>
    <mergeCell ref="L19:N19"/>
    <mergeCell ref="L20:N20"/>
    <mergeCell ref="A1:AC1"/>
    <mergeCell ref="O4:P4"/>
    <mergeCell ref="F4:J4"/>
    <mergeCell ref="D6:E6"/>
    <mergeCell ref="F6:J6"/>
    <mergeCell ref="D3:E3"/>
    <mergeCell ref="F3:J3"/>
    <mergeCell ref="Q4:U4"/>
    <mergeCell ref="Q5:U5"/>
    <mergeCell ref="Q6:U6"/>
    <mergeCell ref="L5:M5"/>
    <mergeCell ref="O6:P6"/>
    <mergeCell ref="O5:P5"/>
    <mergeCell ref="Y5:AC5"/>
    <mergeCell ref="Y6:AC6"/>
    <mergeCell ref="Y2:AC2"/>
    <mergeCell ref="W2:X2"/>
    <mergeCell ref="O8:P8"/>
    <mergeCell ref="O11:P11"/>
    <mergeCell ref="O12:P12"/>
    <mergeCell ref="O13:P13"/>
    <mergeCell ref="O14:P14"/>
    <mergeCell ref="Q14:AC14"/>
    <mergeCell ref="C25:E25"/>
    <mergeCell ref="C26:E26"/>
    <mergeCell ref="C24:E24"/>
    <mergeCell ref="O9:P10"/>
    <mergeCell ref="AA17:AC17"/>
    <mergeCell ref="C17:E17"/>
    <mergeCell ref="C18:E18"/>
    <mergeCell ref="C19:E19"/>
    <mergeCell ref="C20:E20"/>
    <mergeCell ref="F20:H20"/>
    <mergeCell ref="I17:K17"/>
    <mergeCell ref="I18:K18"/>
    <mergeCell ref="I22:K22"/>
    <mergeCell ref="I19:K19"/>
    <mergeCell ref="I20:K20"/>
    <mergeCell ref="I21:K21"/>
    <mergeCell ref="L17:N17"/>
    <mergeCell ref="L18:N18"/>
    <mergeCell ref="A27:B27"/>
    <mergeCell ref="Q9:AB10"/>
    <mergeCell ref="C13:L14"/>
    <mergeCell ref="C11:L12"/>
    <mergeCell ref="AC9:AC10"/>
    <mergeCell ref="X17:Z17"/>
    <mergeCell ref="X18:Z18"/>
    <mergeCell ref="X19:Z19"/>
    <mergeCell ref="X20:Z20"/>
    <mergeCell ref="X21:Z21"/>
    <mergeCell ref="X22:Z22"/>
    <mergeCell ref="X23:Z23"/>
    <mergeCell ref="X24:Z24"/>
    <mergeCell ref="X25:Z25"/>
    <mergeCell ref="X26:Z26"/>
    <mergeCell ref="X27:Z27"/>
    <mergeCell ref="C27:E27"/>
    <mergeCell ref="A17:B17"/>
    <mergeCell ref="A18:B18"/>
    <mergeCell ref="A19:B19"/>
    <mergeCell ref="A20:B20"/>
    <mergeCell ref="A24:B24"/>
    <mergeCell ref="A21:B21"/>
    <mergeCell ref="A22:B22"/>
    <mergeCell ref="Z31:AA31"/>
    <mergeCell ref="X31:Y31"/>
    <mergeCell ref="X32:Y34"/>
    <mergeCell ref="V31:W31"/>
    <mergeCell ref="V32:W34"/>
    <mergeCell ref="Z32:AA34"/>
    <mergeCell ref="Q11:U11"/>
    <mergeCell ref="Q12:U12"/>
    <mergeCell ref="Q13:U13"/>
    <mergeCell ref="V11:AC11"/>
    <mergeCell ref="V12:W12"/>
    <mergeCell ref="V13:W13"/>
    <mergeCell ref="X12:AC12"/>
    <mergeCell ref="X13:AC13"/>
    <mergeCell ref="AB32:AC34"/>
    <mergeCell ref="A34:R34"/>
    <mergeCell ref="AB31:AC31"/>
    <mergeCell ref="A30:B30"/>
    <mergeCell ref="S30:T30"/>
    <mergeCell ref="R28:T28"/>
    <mergeCell ref="C28:E28"/>
    <mergeCell ref="A28:B28"/>
    <mergeCell ref="A25:B25"/>
    <mergeCell ref="A26:B26"/>
  </mergeCells>
  <phoneticPr fontId="26"/>
  <conditionalFormatting sqref="U20:W20">
    <cfRule type="expression" dxfId="5" priority="2" stopIfTrue="1">
      <formula>R$19=1</formula>
    </cfRule>
  </conditionalFormatting>
  <conditionalFormatting sqref="AA20:AC20">
    <cfRule type="expression" dxfId="4" priority="1" stopIfTrue="1">
      <formula>U$19=1</formula>
    </cfRule>
  </conditionalFormatting>
  <dataValidations disablePrompts="1" count="1">
    <dataValidation type="list" allowBlank="1" showInputMessage="1" showErrorMessage="1" sqref="L6" xr:uid="{00000000-0002-0000-0700-000000000000}">
      <formula1>"10%,8%"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39"/>
  <sheetViews>
    <sheetView showGridLines="0" showZeros="0" view="pageBreakPreview" zoomScaleNormal="100" zoomScaleSheetLayoutView="100" workbookViewId="0">
      <selection activeCell="AL21" sqref="AL21"/>
    </sheetView>
  </sheetViews>
  <sheetFormatPr defaultColWidth="6" defaultRowHeight="22.5" customHeight="1" x14ac:dyDescent="0.15"/>
  <sheetData>
    <row r="1" spans="1:30" ht="22.5" customHeight="1" x14ac:dyDescent="0.15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1"/>
    </row>
    <row r="2" spans="1:30" ht="33.75" customHeight="1" thickBot="1" x14ac:dyDescent="0.2">
      <c r="A2" s="1"/>
      <c r="B2" s="1"/>
      <c r="C2" s="1"/>
      <c r="D2" s="83" t="s">
        <v>1</v>
      </c>
      <c r="E2" s="83"/>
      <c r="F2" s="83"/>
      <c r="G2" s="83"/>
      <c r="H2" s="83"/>
      <c r="I2" s="83"/>
      <c r="J2" s="83"/>
      <c r="K2" s="1"/>
      <c r="L2" s="1"/>
      <c r="M2" s="1"/>
      <c r="W2" s="113" t="s">
        <v>67</v>
      </c>
      <c r="X2" s="114"/>
      <c r="Y2" s="110"/>
      <c r="Z2" s="111"/>
      <c r="AA2" s="111"/>
      <c r="AB2" s="111"/>
      <c r="AC2" s="112"/>
      <c r="AD2" s="1"/>
    </row>
    <row r="3" spans="1:30" ht="22.5" customHeight="1" thickBot="1" x14ac:dyDescent="0.2">
      <c r="A3" s="243" t="str">
        <f ca="1">IF(AND(F3&lt;&gt;0,F5=0),"【留保金解除】","")</f>
        <v/>
      </c>
      <c r="B3" s="243"/>
      <c r="C3" s="244"/>
      <c r="D3" s="84" t="s">
        <v>4</v>
      </c>
      <c r="E3" s="85"/>
      <c r="F3" s="86">
        <f ca="1">IF(OFFSET(C28,0,(RIGHT(CELL("filename",A1),LEN(CELL("filename",A1))-FIND("]",CELL("filename",A1)))-1)*3,1,1)&lt;&gt;0,OFFSET(C28,0,(RIGHT(CELL("filename",A1),LEN(CELL("filename",A1))-FIND("]",CELL("filename",A1)))-1)*3,1,1),0)</f>
        <v>0</v>
      </c>
      <c r="G3" s="86"/>
      <c r="H3" s="86"/>
      <c r="I3" s="86"/>
      <c r="J3" s="86"/>
      <c r="K3" s="19" t="s">
        <v>5</v>
      </c>
      <c r="L3" s="1"/>
      <c r="M3" s="1"/>
      <c r="AD3" s="1"/>
    </row>
    <row r="4" spans="1:30" ht="22.5" customHeight="1" thickBot="1" x14ac:dyDescent="0.2">
      <c r="A4" s="1"/>
      <c r="B4" s="1"/>
      <c r="C4" s="1"/>
      <c r="D4" s="94" t="s">
        <v>30</v>
      </c>
      <c r="E4" s="94"/>
      <c r="F4" s="95">
        <f ca="1">IF(OFFSET(C23,0,(RIGHT(CELL("filename",A1),LEN(CELL("filename",A1))-FIND("]",CELL("filename",A1)))-1)*3,1,1)&lt;&gt;0,OFFSET(C23,0,(RIGHT(CELL("filename",A1),LEN(CELL("filename",A1))-FIND("]",CELL("filename",A1)))-1)*3,1,1),0)</f>
        <v>0</v>
      </c>
      <c r="G4" s="95"/>
      <c r="H4" s="95"/>
      <c r="I4" s="95"/>
      <c r="J4" s="95"/>
      <c r="K4" s="20" t="s">
        <v>46</v>
      </c>
      <c r="L4" s="1"/>
      <c r="M4" s="1"/>
      <c r="O4" s="87" t="s">
        <v>61</v>
      </c>
      <c r="P4" s="88"/>
      <c r="Q4" s="98">
        <f>'1'!Q4:U4</f>
        <v>0</v>
      </c>
      <c r="R4" s="99"/>
      <c r="S4" s="99"/>
      <c r="T4" s="99"/>
      <c r="U4" s="100"/>
      <c r="X4" s="28"/>
      <c r="Y4" s="28"/>
      <c r="Z4" s="28"/>
      <c r="AD4" s="1"/>
    </row>
    <row r="5" spans="1:30" ht="22.5" customHeight="1" x14ac:dyDescent="0.15">
      <c r="A5" s="1"/>
      <c r="B5" s="2"/>
      <c r="C5" s="2"/>
      <c r="D5" s="92" t="s">
        <v>31</v>
      </c>
      <c r="E5" s="92"/>
      <c r="F5" s="93">
        <f ca="1">IF(OFFSET(C24,0,(RIGHT(CELL("filename",A1),LEN(CELL("filename",A1))-FIND("]",CELL("filename",A1)))-1)*3,1,1)&lt;&gt;0,OFFSET(C24,0,(RIGHT(CELL("filename",A1),LEN(CELL("filename",A1))-FIND("]",CELL("filename",A1)))-1)*3,1,1),0)</f>
        <v>0</v>
      </c>
      <c r="G5" s="93"/>
      <c r="H5" s="93"/>
      <c r="I5" s="93"/>
      <c r="J5" s="93"/>
      <c r="K5" s="21" t="s">
        <v>46</v>
      </c>
      <c r="L5" s="118" t="s">
        <v>62</v>
      </c>
      <c r="M5" s="118"/>
      <c r="O5" s="96" t="s">
        <v>42</v>
      </c>
      <c r="P5" s="97"/>
      <c r="Q5" s="98">
        <f>Q4*L6</f>
        <v>0</v>
      </c>
      <c r="R5" s="99"/>
      <c r="S5" s="99"/>
      <c r="T5" s="99"/>
      <c r="U5" s="100"/>
      <c r="X5" s="35"/>
      <c r="Y5" s="188" t="s">
        <v>65</v>
      </c>
      <c r="Z5" s="189"/>
      <c r="AA5" s="189"/>
      <c r="AB5" s="189"/>
      <c r="AC5" s="190"/>
      <c r="AD5" s="1"/>
    </row>
    <row r="6" spans="1:30" ht="22.5" customHeight="1" thickBot="1" x14ac:dyDescent="0.2">
      <c r="A6" s="1"/>
      <c r="B6" s="2"/>
      <c r="C6" s="2"/>
      <c r="D6" s="92" t="s">
        <v>32</v>
      </c>
      <c r="E6" s="92"/>
      <c r="F6" s="93">
        <f ca="1">IF(OFFSET(C27,0,(RIGHT(CELL("filename",A1),LEN(CELL("filename",A1))-FIND("]",CELL("filename",A1)))-1)*3,1,1)&lt;&gt;0,OFFSET(C27,0,(RIGHT(CELL("filename",A1),LEN(CELL("filename",A1))-FIND("]",CELL("filename",A1)))-1)*3,1,1),0)</f>
        <v>0</v>
      </c>
      <c r="G6" s="93"/>
      <c r="H6" s="93"/>
      <c r="I6" s="93"/>
      <c r="J6" s="93"/>
      <c r="K6" s="21" t="s">
        <v>47</v>
      </c>
      <c r="L6" s="257">
        <f>'1'!L6</f>
        <v>0.1</v>
      </c>
      <c r="M6" s="257"/>
      <c r="O6" s="102" t="s">
        <v>43</v>
      </c>
      <c r="P6" s="103"/>
      <c r="Q6" s="98">
        <f>Q4+Q5</f>
        <v>0</v>
      </c>
      <c r="R6" s="99"/>
      <c r="S6" s="99"/>
      <c r="T6" s="99"/>
      <c r="U6" s="100"/>
      <c r="Y6" s="258">
        <f>'1'!Y6:AC6</f>
        <v>0</v>
      </c>
      <c r="Z6" s="259"/>
      <c r="AA6" s="259"/>
      <c r="AB6" s="259"/>
      <c r="AC6" s="260"/>
      <c r="AD6" s="1"/>
    </row>
    <row r="7" spans="1:30" ht="10.5" customHeight="1" x14ac:dyDescent="0.15">
      <c r="A7" s="191" t="str">
        <f>IF(AND(X19=1,AA22=""),"出来高が100％です　翌月は留保金の請求を発行ください","")</f>
        <v/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"/>
    </row>
    <row r="8" spans="1:30" ht="15" customHeight="1" x14ac:dyDescent="0.1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15" t="s">
        <v>7</v>
      </c>
      <c r="P8" s="62"/>
      <c r="Q8" s="261">
        <f>'1'!Q8:AC8</f>
        <v>0</v>
      </c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1"/>
    </row>
    <row r="9" spans="1:30" ht="15" customHeight="1" x14ac:dyDescent="0.15">
      <c r="A9" s="118" t="s">
        <v>66</v>
      </c>
      <c r="B9" s="118"/>
      <c r="C9" s="173"/>
      <c r="D9" s="174"/>
      <c r="E9" s="174"/>
      <c r="F9" s="175"/>
      <c r="G9" s="256" t="s">
        <v>6</v>
      </c>
      <c r="H9" s="256"/>
      <c r="I9" s="242">
        <f>'1'!I9:L10</f>
        <v>0</v>
      </c>
      <c r="J9" s="242"/>
      <c r="K9" s="242"/>
      <c r="L9" s="242"/>
      <c r="M9" s="2"/>
      <c r="O9" s="126" t="s">
        <v>8</v>
      </c>
      <c r="P9" s="127"/>
      <c r="Q9" s="249">
        <f>'1'!Q9:AB10</f>
        <v>0</v>
      </c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40" t="s">
        <v>9</v>
      </c>
      <c r="AD9" s="1"/>
    </row>
    <row r="10" spans="1:30" ht="15" customHeight="1" x14ac:dyDescent="0.15">
      <c r="A10" s="118"/>
      <c r="B10" s="118"/>
      <c r="C10" s="176"/>
      <c r="D10" s="177"/>
      <c r="E10" s="177"/>
      <c r="F10" s="178"/>
      <c r="G10" s="256"/>
      <c r="H10" s="256"/>
      <c r="I10" s="242"/>
      <c r="J10" s="242"/>
      <c r="K10" s="242"/>
      <c r="L10" s="242"/>
      <c r="M10" s="2"/>
      <c r="O10" s="128"/>
      <c r="P10" s="129"/>
      <c r="Q10" s="25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4"/>
      <c r="AC10" s="241"/>
      <c r="AD10" s="1"/>
    </row>
    <row r="11" spans="1:30" ht="15" customHeight="1" x14ac:dyDescent="0.15">
      <c r="A11" s="118" t="s">
        <v>10</v>
      </c>
      <c r="B11" s="118"/>
      <c r="C11" s="255">
        <f>'1'!C11:L12</f>
        <v>0</v>
      </c>
      <c r="D11" s="255"/>
      <c r="E11" s="255"/>
      <c r="F11" s="255"/>
      <c r="G11" s="255"/>
      <c r="H11" s="255"/>
      <c r="I11" s="255"/>
      <c r="J11" s="255"/>
      <c r="K11" s="255"/>
      <c r="L11" s="255"/>
      <c r="M11" s="7"/>
      <c r="O11" s="139" t="s">
        <v>48</v>
      </c>
      <c r="P11" s="140"/>
      <c r="Q11" s="234">
        <f>'1'!Q11:U11</f>
        <v>0</v>
      </c>
      <c r="R11" s="235"/>
      <c r="S11" s="235"/>
      <c r="T11" s="235"/>
      <c r="U11" s="236"/>
      <c r="V11" s="62" t="s">
        <v>28</v>
      </c>
      <c r="W11" s="63"/>
      <c r="X11" s="63"/>
      <c r="Y11" s="63"/>
      <c r="Z11" s="63"/>
      <c r="AA11" s="63"/>
      <c r="AB11" s="63"/>
      <c r="AC11" s="64"/>
      <c r="AD11" s="1"/>
    </row>
    <row r="12" spans="1:30" ht="15" customHeight="1" x14ac:dyDescent="0.15">
      <c r="A12" s="118"/>
      <c r="B12" s="11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7"/>
      <c r="O12" s="115" t="s">
        <v>11</v>
      </c>
      <c r="P12" s="62"/>
      <c r="Q12" s="297">
        <f>'1'!Q12:U12</f>
        <v>0</v>
      </c>
      <c r="R12" s="298"/>
      <c r="S12" s="298"/>
      <c r="T12" s="298"/>
      <c r="U12" s="299"/>
      <c r="V12" s="54" t="s">
        <v>12</v>
      </c>
      <c r="W12" s="55"/>
      <c r="X12" s="303">
        <f>'1'!X12:AC12</f>
        <v>0</v>
      </c>
      <c r="Y12" s="304"/>
      <c r="Z12" s="304"/>
      <c r="AA12" s="304"/>
      <c r="AB12" s="304"/>
      <c r="AC12" s="305"/>
    </row>
    <row r="13" spans="1:30" ht="15" customHeight="1" x14ac:dyDescent="0.15">
      <c r="A13" s="118" t="s">
        <v>13</v>
      </c>
      <c r="B13" s="118"/>
      <c r="C13" s="255">
        <f>'1'!C13:L14</f>
        <v>0</v>
      </c>
      <c r="D13" s="255"/>
      <c r="E13" s="255"/>
      <c r="F13" s="255"/>
      <c r="G13" s="255"/>
      <c r="H13" s="255"/>
      <c r="I13" s="255"/>
      <c r="J13" s="255"/>
      <c r="K13" s="255"/>
      <c r="L13" s="255"/>
      <c r="M13" s="7"/>
      <c r="O13" s="126" t="s">
        <v>14</v>
      </c>
      <c r="P13" s="127"/>
      <c r="Q13" s="303">
        <f>'1'!Q13:U13</f>
        <v>0</v>
      </c>
      <c r="R13" s="304"/>
      <c r="S13" s="304"/>
      <c r="T13" s="304"/>
      <c r="U13" s="307"/>
      <c r="V13" s="54" t="s">
        <v>29</v>
      </c>
      <c r="W13" s="55"/>
      <c r="X13" s="237">
        <f>'1'!X13:AC13</f>
        <v>0</v>
      </c>
      <c r="Y13" s="238"/>
      <c r="Z13" s="238"/>
      <c r="AA13" s="238"/>
      <c r="AB13" s="238"/>
      <c r="AC13" s="239"/>
      <c r="AD13" s="1"/>
    </row>
    <row r="14" spans="1:30" ht="15" customHeight="1" x14ac:dyDescent="0.15">
      <c r="A14" s="118"/>
      <c r="B14" s="118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7"/>
      <c r="O14" s="139" t="s">
        <v>40</v>
      </c>
      <c r="P14" s="140"/>
      <c r="Q14" s="310">
        <f>'1'!Q14:AC14</f>
        <v>0</v>
      </c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  <c r="AD14" s="1"/>
    </row>
    <row r="15" spans="1:30" ht="6" customHeight="1" x14ac:dyDescent="0.1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"/>
    </row>
    <row r="16" spans="1:30" s="26" customFormat="1" ht="6" customHeight="1" thickBot="1" x14ac:dyDescent="0.2">
      <c r="A16" s="22"/>
      <c r="B16" s="23"/>
      <c r="C16" s="23"/>
      <c r="D16" s="23"/>
      <c r="E16" s="23"/>
      <c r="F16" s="23"/>
      <c r="G16" s="24"/>
      <c r="H16" s="24"/>
      <c r="I16" s="23"/>
      <c r="J16" s="24"/>
      <c r="K16" s="24"/>
      <c r="L16" s="23"/>
      <c r="M16" s="24"/>
      <c r="N16" s="24"/>
      <c r="O16" s="23"/>
      <c r="P16" s="24"/>
      <c r="Q16" s="24"/>
      <c r="R16" s="23"/>
      <c r="S16" s="24"/>
      <c r="T16" s="24"/>
      <c r="U16" s="23"/>
      <c r="V16" s="24"/>
      <c r="W16" s="24"/>
      <c r="X16" s="24"/>
      <c r="Y16" s="24"/>
      <c r="Z16" s="24"/>
      <c r="AA16" s="23"/>
      <c r="AB16" s="24"/>
      <c r="AC16" s="24"/>
      <c r="AD16" s="25"/>
    </row>
    <row r="17" spans="1:30" ht="15" customHeight="1" x14ac:dyDescent="0.15">
      <c r="A17" s="151" t="s">
        <v>15</v>
      </c>
      <c r="B17" s="151"/>
      <c r="C17" s="149" t="s">
        <v>33</v>
      </c>
      <c r="D17" s="150"/>
      <c r="E17" s="150"/>
      <c r="F17" s="149" t="str">
        <f>IF('2'!F17:H17="","",'2'!F17:H17)</f>
        <v/>
      </c>
      <c r="G17" s="150"/>
      <c r="H17" s="150"/>
      <c r="I17" s="149" t="str">
        <f>IF('3'!I17:K17="","",'3'!I17:K17)</f>
        <v/>
      </c>
      <c r="J17" s="150"/>
      <c r="K17" s="150"/>
      <c r="L17" s="149" t="str">
        <f>IF('4'!L17:N17="","",'4'!L17:N17)</f>
        <v/>
      </c>
      <c r="M17" s="150"/>
      <c r="N17" s="150"/>
      <c r="O17" s="149" t="str">
        <f>IF('5'!O17:Q17="","",'5'!O17:Q17)</f>
        <v/>
      </c>
      <c r="P17" s="150"/>
      <c r="Q17" s="150"/>
      <c r="R17" s="149" t="str">
        <f>IF('6'!R17:T17="","",'6'!R17:T17)</f>
        <v/>
      </c>
      <c r="S17" s="150"/>
      <c r="T17" s="150"/>
      <c r="U17" s="149" t="str">
        <f>IF('7'!U17:W17="","",'7'!U17:W17)</f>
        <v/>
      </c>
      <c r="V17" s="150"/>
      <c r="W17" s="150"/>
      <c r="X17" s="149" t="str">
        <f>IF(X20="","","第　８　回")</f>
        <v/>
      </c>
      <c r="Y17" s="150"/>
      <c r="Z17" s="150"/>
      <c r="AA17" s="220" t="s">
        <v>64</v>
      </c>
      <c r="AB17" s="221"/>
      <c r="AC17" s="222"/>
      <c r="AD17" s="1"/>
    </row>
    <row r="18" spans="1:30" ht="15" customHeight="1" x14ac:dyDescent="0.15">
      <c r="A18" s="156" t="s">
        <v>66</v>
      </c>
      <c r="B18" s="156"/>
      <c r="C18" s="65" t="str">
        <f>IF('1'!$C18:$E18="","",'1'!$C18:$E18)</f>
        <v/>
      </c>
      <c r="D18" s="66"/>
      <c r="E18" s="66"/>
      <c r="F18" s="65" t="str">
        <f>IF('2'!F18:H18="","",'2'!F18:H18)</f>
        <v/>
      </c>
      <c r="G18" s="66"/>
      <c r="H18" s="66"/>
      <c r="I18" s="65" t="str">
        <f>IF('3'!I18:K18="","",'3'!I18:K18)</f>
        <v/>
      </c>
      <c r="J18" s="66"/>
      <c r="K18" s="66"/>
      <c r="L18" s="65" t="str">
        <f>IF('4'!L18:N18="","",'4'!L18:N18)</f>
        <v/>
      </c>
      <c r="M18" s="66"/>
      <c r="N18" s="66"/>
      <c r="O18" s="65" t="str">
        <f>IF('5'!O18:Q18="","",'5'!O18:Q18)</f>
        <v/>
      </c>
      <c r="P18" s="66"/>
      <c r="Q18" s="66"/>
      <c r="R18" s="65" t="str">
        <f>IF('6'!R18:T18="","",'6'!R18:T18)</f>
        <v/>
      </c>
      <c r="S18" s="66"/>
      <c r="T18" s="66"/>
      <c r="U18" s="65" t="str">
        <f>IF('7'!U18:W18="","",'7'!U18:W18)</f>
        <v/>
      </c>
      <c r="V18" s="66"/>
      <c r="W18" s="66"/>
      <c r="X18" s="65" t="str">
        <f>IF($C$9&lt;&gt;"",$C$9,"")</f>
        <v/>
      </c>
      <c r="Y18" s="66"/>
      <c r="Z18" s="66"/>
      <c r="AA18" s="223"/>
      <c r="AB18" s="66"/>
      <c r="AC18" s="224"/>
      <c r="AD18" s="1"/>
    </row>
    <row r="19" spans="1:30" ht="15" customHeight="1" x14ac:dyDescent="0.15">
      <c r="A19" s="157" t="s">
        <v>16</v>
      </c>
      <c r="B19" s="157"/>
      <c r="C19" s="158">
        <f>IF(AND($Q$4&lt;&gt;"",C$20&lt;&gt;""),C$20/$Q4,0)</f>
        <v>0</v>
      </c>
      <c r="D19" s="159"/>
      <c r="E19" s="159"/>
      <c r="F19" s="158">
        <f>IF('2'!F19:H19="","",'2'!F19:H19)</f>
        <v>0</v>
      </c>
      <c r="G19" s="159"/>
      <c r="H19" s="159"/>
      <c r="I19" s="158">
        <f>IF('3'!I19:K19="","",'3'!I19:K19)</f>
        <v>0</v>
      </c>
      <c r="J19" s="159"/>
      <c r="K19" s="159"/>
      <c r="L19" s="158">
        <f>IF('4'!L19:N19="","",'4'!L19:N19)</f>
        <v>0</v>
      </c>
      <c r="M19" s="159"/>
      <c r="N19" s="159"/>
      <c r="O19" s="158">
        <f>IF('5'!O19:Q19="","",'5'!O19:Q19)</f>
        <v>0</v>
      </c>
      <c r="P19" s="159"/>
      <c r="Q19" s="159"/>
      <c r="R19" s="158">
        <f>IF('6'!R19:T19="","",'6'!R19:T19)</f>
        <v>0</v>
      </c>
      <c r="S19" s="159"/>
      <c r="T19" s="159"/>
      <c r="U19" s="158">
        <f>IF('7'!U19:W19="","",'7'!U19:W19)</f>
        <v>0</v>
      </c>
      <c r="V19" s="159"/>
      <c r="W19" s="159"/>
      <c r="X19" s="158">
        <f>IF(AND($Q$4&lt;&gt;"",X$20&lt;&gt;""),X$20/$Q4,0)</f>
        <v>0</v>
      </c>
      <c r="Y19" s="159"/>
      <c r="Z19" s="159"/>
      <c r="AA19" s="215"/>
      <c r="AB19" s="159"/>
      <c r="AC19" s="216"/>
      <c r="AD19" s="1"/>
    </row>
    <row r="20" spans="1:30" ht="15" customHeight="1" x14ac:dyDescent="0.15">
      <c r="A20" s="115" t="s">
        <v>17</v>
      </c>
      <c r="B20" s="115"/>
      <c r="C20" s="69" t="str">
        <f>IF('1'!$C20:$E20="","",'1'!$C20:$E20)</f>
        <v/>
      </c>
      <c r="D20" s="70"/>
      <c r="E20" s="70"/>
      <c r="F20" s="69" t="str">
        <f>IF('2'!F20:H20="","",'2'!F20:H20)</f>
        <v/>
      </c>
      <c r="G20" s="70"/>
      <c r="H20" s="70"/>
      <c r="I20" s="69" t="str">
        <f>IF('3'!I20:K20="","",'3'!I20:K20)</f>
        <v/>
      </c>
      <c r="J20" s="70"/>
      <c r="K20" s="70"/>
      <c r="L20" s="69" t="str">
        <f>IF('4'!L20:N20="","",'4'!L20:N20)</f>
        <v/>
      </c>
      <c r="M20" s="70"/>
      <c r="N20" s="70"/>
      <c r="O20" s="69" t="str">
        <f>IF('5'!O20:Q20="","",'5'!O20:Q20)</f>
        <v/>
      </c>
      <c r="P20" s="70"/>
      <c r="Q20" s="70"/>
      <c r="R20" s="69" t="str">
        <f>IF('6'!R20:T20="","",'6'!R20:T20)</f>
        <v/>
      </c>
      <c r="S20" s="70"/>
      <c r="T20" s="70"/>
      <c r="U20" s="69" t="str">
        <f>IF('7'!U20:W20="","",'7'!U20:W20)</f>
        <v/>
      </c>
      <c r="V20" s="70"/>
      <c r="W20" s="70"/>
      <c r="X20" s="203"/>
      <c r="Y20" s="204"/>
      <c r="Z20" s="264"/>
      <c r="AA20" s="209"/>
      <c r="AB20" s="210"/>
      <c r="AC20" s="211"/>
      <c r="AD20" s="3"/>
    </row>
    <row r="21" spans="1:30" ht="15" customHeight="1" x14ac:dyDescent="0.15">
      <c r="A21" s="126" t="s">
        <v>18</v>
      </c>
      <c r="B21" s="126"/>
      <c r="C21" s="71">
        <f>IF('1'!$C21:$E21="","",'1'!$C21:$E21)</f>
        <v>0</v>
      </c>
      <c r="D21" s="72"/>
      <c r="E21" s="72"/>
      <c r="F21" s="71">
        <f>IF('2'!F21:H21="","",'2'!F21:H21)</f>
        <v>0</v>
      </c>
      <c r="G21" s="72"/>
      <c r="H21" s="72"/>
      <c r="I21" s="71">
        <f>IF('3'!I21:K21="","",'3'!I21:K21)</f>
        <v>0</v>
      </c>
      <c r="J21" s="72"/>
      <c r="K21" s="72"/>
      <c r="L21" s="71">
        <f>IF('4'!L21:N21="","",'4'!L21:N21)</f>
        <v>0</v>
      </c>
      <c r="M21" s="72"/>
      <c r="N21" s="72"/>
      <c r="O21" s="71">
        <f>IF('5'!O21:Q21="","",'5'!O21:Q21)</f>
        <v>0</v>
      </c>
      <c r="P21" s="72"/>
      <c r="Q21" s="72"/>
      <c r="R21" s="71">
        <f>IF('6'!R21:T21="","",'6'!R21:T21)</f>
        <v>0</v>
      </c>
      <c r="S21" s="72"/>
      <c r="T21" s="72"/>
      <c r="U21" s="71">
        <f>IF('7'!U21:W21="","",'7'!U21:W21)</f>
        <v>0</v>
      </c>
      <c r="V21" s="72"/>
      <c r="W21" s="72"/>
      <c r="X21" s="71">
        <f>IF(AND($C$9&lt;&gt;"",$Q$4&lt;&gt;"",X$20&lt;&gt;""),X$20*0.1,0)</f>
        <v>0</v>
      </c>
      <c r="Y21" s="72"/>
      <c r="Z21" s="72"/>
      <c r="AA21" s="227"/>
      <c r="AB21" s="72"/>
      <c r="AC21" s="228"/>
      <c r="AD21" s="3"/>
    </row>
    <row r="22" spans="1:30" ht="15" customHeight="1" x14ac:dyDescent="0.15">
      <c r="A22" s="139" t="s">
        <v>19</v>
      </c>
      <c r="B22" s="139"/>
      <c r="C22" s="73"/>
      <c r="D22" s="74"/>
      <c r="E22" s="74"/>
      <c r="F22" s="73"/>
      <c r="G22" s="74"/>
      <c r="H22" s="74"/>
      <c r="I22" s="73"/>
      <c r="J22" s="74"/>
      <c r="K22" s="74"/>
      <c r="L22" s="73"/>
      <c r="M22" s="74"/>
      <c r="N22" s="74"/>
      <c r="O22" s="73"/>
      <c r="P22" s="74"/>
      <c r="Q22" s="74"/>
      <c r="R22" s="73"/>
      <c r="S22" s="74"/>
      <c r="T22" s="74"/>
      <c r="U22" s="73"/>
      <c r="V22" s="74"/>
      <c r="W22" s="74"/>
      <c r="X22" s="73"/>
      <c r="Y22" s="74"/>
      <c r="Z22" s="74"/>
      <c r="AA22" s="229"/>
      <c r="AB22" s="230"/>
      <c r="AC22" s="231"/>
      <c r="AD22" s="3"/>
    </row>
    <row r="23" spans="1:30" ht="15" customHeight="1" x14ac:dyDescent="0.15">
      <c r="A23" s="115" t="s">
        <v>20</v>
      </c>
      <c r="B23" s="115"/>
      <c r="C23" s="69">
        <f>IF('1'!$C23:$E23="","",'1'!$C23:$E23)</f>
        <v>0</v>
      </c>
      <c r="D23" s="70"/>
      <c r="E23" s="70"/>
      <c r="F23" s="69">
        <f>IF('2'!F23:H23="","",'2'!F23:H23)</f>
        <v>0</v>
      </c>
      <c r="G23" s="70"/>
      <c r="H23" s="70"/>
      <c r="I23" s="69">
        <f>IF('3'!I23:K23="","",'3'!I23:K23)</f>
        <v>0</v>
      </c>
      <c r="J23" s="70"/>
      <c r="K23" s="70"/>
      <c r="L23" s="69">
        <f>IF('4'!L23:N23="","",'4'!L23:N23)</f>
        <v>0</v>
      </c>
      <c r="M23" s="70"/>
      <c r="N23" s="70"/>
      <c r="O23" s="69">
        <f>IF('5'!O23:Q23="","",'5'!O23:Q23)</f>
        <v>0</v>
      </c>
      <c r="P23" s="70"/>
      <c r="Q23" s="70"/>
      <c r="R23" s="69">
        <f>IF('6'!R23:T23="","",'6'!R23:T23)</f>
        <v>0</v>
      </c>
      <c r="S23" s="70"/>
      <c r="T23" s="70"/>
      <c r="U23" s="69">
        <f>IF('7'!U23:W23="","",'7'!U23:W23)</f>
        <v>0</v>
      </c>
      <c r="V23" s="70"/>
      <c r="W23" s="70"/>
      <c r="X23" s="69">
        <f>IF(AND($C$9&lt;&gt;"",$Q$4&lt;&gt;"",X$20&lt;&gt;""),X$20-U$20,0)</f>
        <v>0</v>
      </c>
      <c r="Y23" s="70"/>
      <c r="Z23" s="70"/>
      <c r="AA23" s="225"/>
      <c r="AB23" s="70"/>
      <c r="AC23" s="226"/>
      <c r="AD23" s="3"/>
    </row>
    <row r="24" spans="1:30" ht="15" customHeight="1" x14ac:dyDescent="0.15">
      <c r="A24" s="126" t="s">
        <v>21</v>
      </c>
      <c r="B24" s="126"/>
      <c r="C24" s="71">
        <f>IF('1'!$C24:$E24="","",'1'!$C24:$E24)</f>
        <v>0</v>
      </c>
      <c r="D24" s="72"/>
      <c r="E24" s="72"/>
      <c r="F24" s="71">
        <f>IF('2'!F24:H24="","",'2'!F24:H24)</f>
        <v>0</v>
      </c>
      <c r="G24" s="72"/>
      <c r="H24" s="72"/>
      <c r="I24" s="71">
        <f>IF('3'!I24:K24="","",'3'!I24:K24)</f>
        <v>0</v>
      </c>
      <c r="J24" s="72"/>
      <c r="K24" s="72"/>
      <c r="L24" s="71">
        <f>IF('4'!L24:N24="","",'4'!L24:N24)</f>
        <v>0</v>
      </c>
      <c r="M24" s="72"/>
      <c r="N24" s="72"/>
      <c r="O24" s="71">
        <f>IF('5'!O24:Q24="","",'5'!O24:Q24)</f>
        <v>0</v>
      </c>
      <c r="P24" s="72"/>
      <c r="Q24" s="72"/>
      <c r="R24" s="71">
        <f>IF('6'!R24:T24="","",'6'!R24:T24)</f>
        <v>0</v>
      </c>
      <c r="S24" s="72"/>
      <c r="T24" s="72"/>
      <c r="U24" s="71">
        <f>IF('7'!U24:W24="","",'7'!U24:W24)</f>
        <v>0</v>
      </c>
      <c r="V24" s="72"/>
      <c r="W24" s="72"/>
      <c r="X24" s="71">
        <f>IF(X$23&lt;&gt;0,X$23*0.1,0)</f>
        <v>0</v>
      </c>
      <c r="Y24" s="72"/>
      <c r="Z24" s="72"/>
      <c r="AA24" s="227"/>
      <c r="AB24" s="72"/>
      <c r="AC24" s="228"/>
      <c r="AD24" s="3"/>
    </row>
    <row r="25" spans="1:30" ht="15" customHeight="1" x14ac:dyDescent="0.15">
      <c r="A25" s="139" t="s">
        <v>22</v>
      </c>
      <c r="B25" s="139"/>
      <c r="C25" s="73">
        <f>IF('1'!$C25:$E25="","",'1'!$C25:$E25)</f>
        <v>0</v>
      </c>
      <c r="D25" s="74"/>
      <c r="E25" s="74"/>
      <c r="F25" s="73">
        <f>IF('2'!F25:H25="","",'2'!F25:H25)</f>
        <v>0</v>
      </c>
      <c r="G25" s="74"/>
      <c r="H25" s="74"/>
      <c r="I25" s="73">
        <f>IF('3'!I25:K25="","",'3'!I25:K25)</f>
        <v>0</v>
      </c>
      <c r="J25" s="74"/>
      <c r="K25" s="74"/>
      <c r="L25" s="73">
        <f>IF('4'!L25:N25="","",'4'!L25:N25)</f>
        <v>0</v>
      </c>
      <c r="M25" s="74"/>
      <c r="N25" s="74"/>
      <c r="O25" s="73">
        <f>IF('5'!O25:Q25="","",'5'!O25:Q25)</f>
        <v>0</v>
      </c>
      <c r="P25" s="74"/>
      <c r="Q25" s="74"/>
      <c r="R25" s="73">
        <f>IF('6'!R25:T25="","",'6'!R25:T25)</f>
        <v>0</v>
      </c>
      <c r="S25" s="74"/>
      <c r="T25" s="74"/>
      <c r="U25" s="73">
        <f>IF('7'!U25:W25="","",'7'!U25:W25)</f>
        <v>0</v>
      </c>
      <c r="V25" s="74"/>
      <c r="W25" s="74"/>
      <c r="X25" s="73">
        <f>IF(U$26&lt;&gt;0,U26+U25,0)</f>
        <v>0</v>
      </c>
      <c r="Y25" s="74"/>
      <c r="Z25" s="74"/>
      <c r="AA25" s="207"/>
      <c r="AB25" s="74"/>
      <c r="AC25" s="208"/>
      <c r="AD25" s="3"/>
    </row>
    <row r="26" spans="1:30" ht="15" customHeight="1" x14ac:dyDescent="0.15">
      <c r="A26" s="115" t="s">
        <v>23</v>
      </c>
      <c r="B26" s="115"/>
      <c r="C26" s="69">
        <f>IF('1'!$C26:$E26="","",'1'!$C26:$E26)</f>
        <v>0</v>
      </c>
      <c r="D26" s="70"/>
      <c r="E26" s="70"/>
      <c r="F26" s="69">
        <f>IF('2'!F26:H26="","",'2'!F26:H26)</f>
        <v>0</v>
      </c>
      <c r="G26" s="70"/>
      <c r="H26" s="70"/>
      <c r="I26" s="69">
        <f>IF('3'!I26:K26="","",'3'!I26:K26)</f>
        <v>0</v>
      </c>
      <c r="J26" s="70"/>
      <c r="K26" s="70"/>
      <c r="L26" s="69">
        <f>IF('4'!L26:N26="","",'4'!L26:N26)</f>
        <v>0</v>
      </c>
      <c r="M26" s="70"/>
      <c r="N26" s="70"/>
      <c r="O26" s="69">
        <f>IF('5'!O26:Q26="","",'5'!O26:Q26)</f>
        <v>0</v>
      </c>
      <c r="P26" s="70"/>
      <c r="Q26" s="70"/>
      <c r="R26" s="69">
        <f>IF('6'!R26:T26="","",'6'!R26:T26)</f>
        <v>0</v>
      </c>
      <c r="S26" s="70"/>
      <c r="T26" s="70"/>
      <c r="U26" s="69">
        <f>IF('7'!U26:W26="","",'7'!U26:W26)</f>
        <v>0</v>
      </c>
      <c r="V26" s="70"/>
      <c r="W26" s="70"/>
      <c r="X26" s="69">
        <f>IF(X$22&lt;&gt;0,X$22,IF(X$23&lt;&gt;0,X$23-X$24,0))</f>
        <v>0</v>
      </c>
      <c r="Y26" s="70"/>
      <c r="Z26" s="70"/>
      <c r="AA26" s="225"/>
      <c r="AB26" s="70"/>
      <c r="AC26" s="226"/>
      <c r="AD26" s="3"/>
    </row>
    <row r="27" spans="1:30" ht="15" customHeight="1" thickBot="1" x14ac:dyDescent="0.2">
      <c r="A27" s="169" t="s">
        <v>3</v>
      </c>
      <c r="B27" s="169"/>
      <c r="C27" s="78">
        <f>IF('1'!$C27:$E27="","",'1'!$C27:$E27)</f>
        <v>0</v>
      </c>
      <c r="D27" s="79"/>
      <c r="E27" s="79"/>
      <c r="F27" s="78">
        <f>IF('2'!F27:H27="","",'2'!F27:H27)</f>
        <v>0</v>
      </c>
      <c r="G27" s="79"/>
      <c r="H27" s="79"/>
      <c r="I27" s="78">
        <f>IF('3'!I27:K27="","",'3'!I27:K27)</f>
        <v>0</v>
      </c>
      <c r="J27" s="79"/>
      <c r="K27" s="79"/>
      <c r="L27" s="78">
        <f>IF('4'!L27:N27="","",'4'!L27:N27)</f>
        <v>0</v>
      </c>
      <c r="M27" s="79"/>
      <c r="N27" s="79"/>
      <c r="O27" s="78">
        <f>IF('5'!O27:Q27="","",'5'!O27:Q27)</f>
        <v>0</v>
      </c>
      <c r="P27" s="79"/>
      <c r="Q27" s="79"/>
      <c r="R27" s="78">
        <f>IF('6'!R27:T27="","",'6'!R27:T27)</f>
        <v>0</v>
      </c>
      <c r="S27" s="79"/>
      <c r="T27" s="79"/>
      <c r="U27" s="78">
        <f>IF('7'!U27:W27="","",'7'!U27:W27)</f>
        <v>0</v>
      </c>
      <c r="V27" s="79"/>
      <c r="W27" s="79"/>
      <c r="X27" s="78">
        <f>IF(X$26&lt;&gt;0,ROUND(X$26*$L$6,0),0)</f>
        <v>0</v>
      </c>
      <c r="Y27" s="79"/>
      <c r="Z27" s="79"/>
      <c r="AA27" s="232"/>
      <c r="AB27" s="79"/>
      <c r="AC27" s="233"/>
      <c r="AD27" s="3"/>
    </row>
    <row r="28" spans="1:30" ht="15" customHeight="1" thickTop="1" thickBot="1" x14ac:dyDescent="0.2">
      <c r="A28" s="170" t="s">
        <v>45</v>
      </c>
      <c r="B28" s="170"/>
      <c r="C28" s="75">
        <f>IF('1'!$C28:$E28="","",'1'!$C28:$E28)</f>
        <v>0</v>
      </c>
      <c r="D28" s="76"/>
      <c r="E28" s="76"/>
      <c r="F28" s="75">
        <f>IF('2'!F28:H28="","",'2'!F28:H28)</f>
        <v>0</v>
      </c>
      <c r="G28" s="76"/>
      <c r="H28" s="76"/>
      <c r="I28" s="75">
        <f>IF('3'!I28:K28="","",'3'!I28:K28)</f>
        <v>0</v>
      </c>
      <c r="J28" s="76"/>
      <c r="K28" s="76"/>
      <c r="L28" s="75">
        <f>IF('4'!L28:N28="","",'4'!L28:N28)</f>
        <v>0</v>
      </c>
      <c r="M28" s="76"/>
      <c r="N28" s="76"/>
      <c r="O28" s="75">
        <f>IF('5'!O28:Q28="","",'5'!O28:Q28)</f>
        <v>0</v>
      </c>
      <c r="P28" s="76"/>
      <c r="Q28" s="76"/>
      <c r="R28" s="75">
        <f>IF('6'!R28:T28="","",'6'!R28:T28)</f>
        <v>0</v>
      </c>
      <c r="S28" s="76"/>
      <c r="T28" s="76"/>
      <c r="U28" s="75">
        <f>IF('7'!U28:W28="","",'7'!U28:W28)</f>
        <v>0</v>
      </c>
      <c r="V28" s="76"/>
      <c r="W28" s="76"/>
      <c r="X28" s="75">
        <f>IF(X$26&lt;&gt;0,X$26+X$27,0)</f>
        <v>0</v>
      </c>
      <c r="Y28" s="76"/>
      <c r="Z28" s="76"/>
      <c r="AA28" s="217"/>
      <c r="AB28" s="218"/>
      <c r="AC28" s="219"/>
      <c r="AD28" s="3"/>
    </row>
    <row r="29" spans="1:30" ht="1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1"/>
      <c r="AB29" s="41"/>
      <c r="AC29" s="41"/>
      <c r="AD29" s="3"/>
    </row>
    <row r="30" spans="1:30" ht="15" customHeight="1" x14ac:dyDescent="0.15">
      <c r="A30" s="167" t="s">
        <v>2</v>
      </c>
      <c r="B30" s="16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8"/>
      <c r="T30" s="168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1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"/>
      <c r="T31" s="36"/>
      <c r="U31" s="37"/>
      <c r="V31" s="43" t="s">
        <v>24</v>
      </c>
      <c r="W31" s="43"/>
      <c r="X31" s="43" t="s">
        <v>25</v>
      </c>
      <c r="Y31" s="43"/>
      <c r="Z31" s="171" t="s">
        <v>26</v>
      </c>
      <c r="AA31" s="172"/>
      <c r="AB31" s="43" t="s">
        <v>27</v>
      </c>
      <c r="AC31" s="43"/>
      <c r="AD31" s="3"/>
    </row>
    <row r="32" spans="1:30" ht="1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5"/>
      <c r="U32" s="38"/>
      <c r="V32" s="44"/>
      <c r="W32" s="44"/>
      <c r="X32" s="44"/>
      <c r="Y32" s="44"/>
      <c r="Z32" s="47"/>
      <c r="AA32" s="48"/>
      <c r="AB32" s="44"/>
      <c r="AC32" s="44"/>
      <c r="AD32" s="3"/>
    </row>
    <row r="33" spans="1:30" ht="1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5"/>
      <c r="U33" s="38"/>
      <c r="V33" s="45"/>
      <c r="W33" s="45"/>
      <c r="X33" s="45"/>
      <c r="Y33" s="45"/>
      <c r="Z33" s="49"/>
      <c r="AA33" s="50"/>
      <c r="AB33" s="45"/>
      <c r="AC33" s="45"/>
      <c r="AD33" s="3"/>
    </row>
    <row r="34" spans="1:30" ht="15" customHeight="1" x14ac:dyDescent="0.15">
      <c r="A34" s="166" t="s">
        <v>58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5"/>
      <c r="T34" s="15"/>
      <c r="U34" s="38"/>
      <c r="V34" s="46"/>
      <c r="W34" s="46"/>
      <c r="X34" s="46"/>
      <c r="Y34" s="46"/>
      <c r="Z34" s="51"/>
      <c r="AA34" s="52"/>
      <c r="AB34" s="46"/>
      <c r="AC34" s="46"/>
      <c r="AD34" s="3"/>
    </row>
    <row r="35" spans="1:30" ht="22.5" customHeight="1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2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2.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2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81">
    <mergeCell ref="Y2:AC2"/>
    <mergeCell ref="W2:X2"/>
    <mergeCell ref="AB32:AC34"/>
    <mergeCell ref="A34:R34"/>
    <mergeCell ref="AB31:AC31"/>
    <mergeCell ref="F24:H24"/>
    <mergeCell ref="A28:B28"/>
    <mergeCell ref="A24:B24"/>
    <mergeCell ref="A25:B25"/>
    <mergeCell ref="A26:B26"/>
    <mergeCell ref="A27:B27"/>
    <mergeCell ref="I27:K27"/>
    <mergeCell ref="U24:W24"/>
    <mergeCell ref="U25:W25"/>
    <mergeCell ref="R24:T24"/>
    <mergeCell ref="I24:K24"/>
    <mergeCell ref="I25:K25"/>
    <mergeCell ref="L24:N24"/>
    <mergeCell ref="L25:N25"/>
    <mergeCell ref="L26:N26"/>
    <mergeCell ref="L27:N27"/>
    <mergeCell ref="I28:K28"/>
    <mergeCell ref="I26:K26"/>
    <mergeCell ref="X32:Y34"/>
    <mergeCell ref="V31:W31"/>
    <mergeCell ref="V32:W34"/>
    <mergeCell ref="A1:AC1"/>
    <mergeCell ref="O4:P4"/>
    <mergeCell ref="O5:P5"/>
    <mergeCell ref="C9:F10"/>
    <mergeCell ref="G9:H10"/>
    <mergeCell ref="A30:B30"/>
    <mergeCell ref="S30:T30"/>
    <mergeCell ref="C25:E25"/>
    <mergeCell ref="C26:E26"/>
    <mergeCell ref="C27:E27"/>
    <mergeCell ref="C28:E28"/>
    <mergeCell ref="F27:H27"/>
    <mergeCell ref="F28:H28"/>
    <mergeCell ref="F25:H25"/>
    <mergeCell ref="F26:H26"/>
    <mergeCell ref="C21:E21"/>
    <mergeCell ref="C24:E24"/>
    <mergeCell ref="F21:H21"/>
    <mergeCell ref="F22:H22"/>
    <mergeCell ref="D2:J2"/>
    <mergeCell ref="D4:E4"/>
    <mergeCell ref="I17:K17"/>
    <mergeCell ref="L28:N28"/>
    <mergeCell ref="A21:B21"/>
    <mergeCell ref="A22:B22"/>
    <mergeCell ref="A20:B20"/>
    <mergeCell ref="A17:B17"/>
    <mergeCell ref="A18:B18"/>
    <mergeCell ref="A13:B14"/>
    <mergeCell ref="A23:B23"/>
    <mergeCell ref="I9:L10"/>
    <mergeCell ref="C17:E17"/>
    <mergeCell ref="C18:E18"/>
    <mergeCell ref="F20:H20"/>
    <mergeCell ref="F17:H17"/>
    <mergeCell ref="F18:H18"/>
    <mergeCell ref="F19:H19"/>
    <mergeCell ref="D3:E3"/>
    <mergeCell ref="F3:J3"/>
    <mergeCell ref="F5:J5"/>
    <mergeCell ref="Q4:U4"/>
    <mergeCell ref="Q5:U5"/>
    <mergeCell ref="Q6:U6"/>
    <mergeCell ref="L17:N17"/>
    <mergeCell ref="L18:N18"/>
    <mergeCell ref="L19:N19"/>
    <mergeCell ref="L20:N20"/>
    <mergeCell ref="O17:Q17"/>
    <mergeCell ref="O18:Q18"/>
    <mergeCell ref="O19:Q19"/>
    <mergeCell ref="U17:W17"/>
    <mergeCell ref="U18:W18"/>
    <mergeCell ref="U19:W19"/>
    <mergeCell ref="U20:W20"/>
    <mergeCell ref="R17:T17"/>
    <mergeCell ref="R18:T18"/>
    <mergeCell ref="R19:T19"/>
    <mergeCell ref="R20:T20"/>
    <mergeCell ref="O12:P12"/>
    <mergeCell ref="Q12:U12"/>
    <mergeCell ref="Q8:AC8"/>
    <mergeCell ref="Q11:U11"/>
    <mergeCell ref="O6:P6"/>
    <mergeCell ref="Y5:AC5"/>
    <mergeCell ref="A3:C3"/>
    <mergeCell ref="C13:L14"/>
    <mergeCell ref="C11:L12"/>
    <mergeCell ref="A9:B10"/>
    <mergeCell ref="A11:B12"/>
    <mergeCell ref="A19:B19"/>
    <mergeCell ref="D5:E5"/>
    <mergeCell ref="F4:J4"/>
    <mergeCell ref="A7:N8"/>
    <mergeCell ref="C19:E19"/>
    <mergeCell ref="D6:E6"/>
    <mergeCell ref="F6:J6"/>
    <mergeCell ref="L5:M5"/>
    <mergeCell ref="V11:AC11"/>
    <mergeCell ref="V12:W12"/>
    <mergeCell ref="L6:M6"/>
    <mergeCell ref="AC9:AC10"/>
    <mergeCell ref="O8:P8"/>
    <mergeCell ref="O11:P11"/>
    <mergeCell ref="O9:P10"/>
    <mergeCell ref="Q9:AB10"/>
    <mergeCell ref="X12:AC12"/>
    <mergeCell ref="Y6:AC6"/>
    <mergeCell ref="L21:N21"/>
    <mergeCell ref="L22:N22"/>
    <mergeCell ref="L23:N23"/>
    <mergeCell ref="C22:E22"/>
    <mergeCell ref="C23:E23"/>
    <mergeCell ref="I22:K22"/>
    <mergeCell ref="I23:K23"/>
    <mergeCell ref="I18:K18"/>
    <mergeCell ref="I19:K19"/>
    <mergeCell ref="I20:K20"/>
    <mergeCell ref="I21:K21"/>
    <mergeCell ref="F23:H23"/>
    <mergeCell ref="C20:E20"/>
    <mergeCell ref="Z32:AA34"/>
    <mergeCell ref="O20:Q20"/>
    <mergeCell ref="O21:Q21"/>
    <mergeCell ref="O22:Q22"/>
    <mergeCell ref="O23:Q23"/>
    <mergeCell ref="O24:Q24"/>
    <mergeCell ref="O25:Q25"/>
    <mergeCell ref="X22:Z22"/>
    <mergeCell ref="X23:Z23"/>
    <mergeCell ref="O26:Q26"/>
    <mergeCell ref="AA28:AC28"/>
    <mergeCell ref="AA27:AC27"/>
    <mergeCell ref="U26:W26"/>
    <mergeCell ref="U27:W27"/>
    <mergeCell ref="AA23:AC23"/>
    <mergeCell ref="AA24:AC24"/>
    <mergeCell ref="AA25:AC25"/>
    <mergeCell ref="AA26:AC26"/>
    <mergeCell ref="X24:Z24"/>
    <mergeCell ref="X25:Z25"/>
    <mergeCell ref="X26:Z26"/>
    <mergeCell ref="X20:Z20"/>
    <mergeCell ref="X21:Z21"/>
    <mergeCell ref="U21:W21"/>
    <mergeCell ref="O13:P13"/>
    <mergeCell ref="O14:P14"/>
    <mergeCell ref="Q14:AC14"/>
    <mergeCell ref="AA22:AC22"/>
    <mergeCell ref="R28:T28"/>
    <mergeCell ref="U22:W22"/>
    <mergeCell ref="U23:W23"/>
    <mergeCell ref="R27:T27"/>
    <mergeCell ref="AA18:AC18"/>
    <mergeCell ref="X17:Z17"/>
    <mergeCell ref="X18:Z18"/>
    <mergeCell ref="X19:Z19"/>
    <mergeCell ref="R21:T21"/>
    <mergeCell ref="AA19:AC19"/>
    <mergeCell ref="AA20:AC20"/>
    <mergeCell ref="AA21:AC21"/>
    <mergeCell ref="V13:W13"/>
    <mergeCell ref="Q13:U13"/>
    <mergeCell ref="X13:AC13"/>
    <mergeCell ref="AA17:AC17"/>
    <mergeCell ref="Z31:AA31"/>
    <mergeCell ref="X31:Y31"/>
    <mergeCell ref="X27:Z27"/>
    <mergeCell ref="X28:Z28"/>
    <mergeCell ref="O27:Q27"/>
    <mergeCell ref="O28:Q28"/>
    <mergeCell ref="R22:T22"/>
    <mergeCell ref="R23:T23"/>
    <mergeCell ref="R25:T25"/>
    <mergeCell ref="R26:T26"/>
    <mergeCell ref="U28:W28"/>
  </mergeCells>
  <phoneticPr fontId="26"/>
  <conditionalFormatting sqref="X20:Z20">
    <cfRule type="expression" dxfId="3" priority="2" stopIfTrue="1">
      <formula>U$19=1</formula>
    </cfRule>
  </conditionalFormatting>
  <conditionalFormatting sqref="AA20:AC20">
    <cfRule type="expression" dxfId="2" priority="1" stopIfTrue="1">
      <formula>U$19=1</formula>
    </cfRule>
  </conditionalFormatting>
  <dataValidations disablePrompts="1" count="1">
    <dataValidation type="list" allowBlank="1" showInputMessage="1" showErrorMessage="1" sqref="L6" xr:uid="{00000000-0002-0000-0800-000000000000}">
      <formula1>"10%,8%"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記入例</vt:lpstr>
      <vt:lpstr>1</vt:lpstr>
      <vt:lpstr>2</vt:lpstr>
      <vt:lpstr>3</vt:lpstr>
      <vt:lpstr>4</vt:lpstr>
      <vt:lpstr>5</vt:lpstr>
      <vt:lpstr>6</vt:lpstr>
      <vt:lpstr>7</vt:lpstr>
      <vt:lpstr>8</vt:lpstr>
      <vt:lpstr>留保金請求</vt:lpstr>
      <vt:lpstr>手入力用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留保金請求!Print_Area</vt:lpstr>
    </vt:vector>
  </TitlesOfParts>
  <Manager>東和冷機株式会社</Manager>
  <Company>東和冷機株式会社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東和冷機株式会社指定請求書</dc:title>
  <dc:subject>工事請求書</dc:subject>
  <dc:creator>東和冷機株式会社</dc:creator>
  <cp:lastModifiedBy>泰史 小川</cp:lastModifiedBy>
  <cp:lastPrinted>2023-09-21T01:53:42Z</cp:lastPrinted>
  <dcterms:created xsi:type="dcterms:W3CDTF">2019-03-11T00:19:46Z</dcterms:created>
  <dcterms:modified xsi:type="dcterms:W3CDTF">2023-10-06T01:18:20Z</dcterms:modified>
</cp:coreProperties>
</file>